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75" firstSheet="2" activeTab="3"/>
  </bookViews>
  <sheets>
    <sheet name="Planilha Geral Estacas+220V" sheetId="1" r:id="rId1"/>
    <sheet name="Planilha Geral Sapatas+220V" sheetId="2" r:id="rId2"/>
    <sheet name="Planilha Geral Estacas+110V" sheetId="3" r:id="rId3"/>
    <sheet name="Planilha Geral Sapatas+110V" sheetId="4" r:id="rId4"/>
  </sheets>
  <externalReferences>
    <externalReference r:id="rId7"/>
  </externalReferences>
  <definedNames>
    <definedName name="_xlnm.Print_Area" localSheetId="2">'Planilha Geral Estacas+110V'!$A$1:$F$820</definedName>
    <definedName name="_xlnm.Print_Area" localSheetId="0">'Planilha Geral Estacas+220V'!$A$1:$F$800</definedName>
    <definedName name="_xlnm.Print_Area" localSheetId="3">'Planilha Geral Sapatas+110V'!$A$1:$F$820</definedName>
    <definedName name="_xlnm.Print_Area" localSheetId="1">'Planilha Geral Sapatas+220V'!$A$1:$F$801</definedName>
    <definedName name="AreaTeste">#REF!</definedName>
    <definedName name="AreaTeste2">#REF!</definedName>
    <definedName name="CélulaInicioPlanilha">#REF!</definedName>
    <definedName name="CélulaResumo">#REF!</definedName>
  </definedNames>
  <calcPr fullCalcOnLoad="1"/>
</workbook>
</file>

<file path=xl/sharedStrings.xml><?xml version="1.0" encoding="utf-8"?>
<sst xmlns="http://schemas.openxmlformats.org/spreadsheetml/2006/main" count="5906" uniqueCount="930">
  <si>
    <t>Ducha higiênica</t>
  </si>
  <si>
    <t>02.01.000</t>
  </si>
  <si>
    <t>CANTEIRO DE OBRAS</t>
  </si>
  <si>
    <t>Placa de obra em chapa zincada, conforme modelo do Governo Federal</t>
  </si>
  <si>
    <t>02.00.000</t>
  </si>
  <si>
    <t>SERVIÇOS PRELIMINARES</t>
  </si>
  <si>
    <t>Coifa industrial simples de exaustão tipo "ilha" 60 x 90 com descarga centrada circular ø 19,5 cm</t>
  </si>
  <si>
    <t>Apoio simples ("berço") para tubulação horizontal de exaustão ø 40 cm</t>
  </si>
  <si>
    <t>Apoio simples ("berço") para tubulação horizontal de exaustão ø 19,5 cm</t>
  </si>
  <si>
    <t>Apoio simples ("berço") para tubulação vertical de exaustão ø 40 cm</t>
  </si>
  <si>
    <t>Divisórias em madeira com laminado com portas de 80x210cm</t>
  </si>
  <si>
    <t>Portas metálica  80x80cm veneziana  (Castelo D'água)</t>
  </si>
  <si>
    <t>Portões 90X110cm (cobogós)</t>
  </si>
  <si>
    <t>um</t>
  </si>
  <si>
    <t>Cimento desempenado</t>
  </si>
  <si>
    <t>Lavatórios em granito Cinza Andorinha</t>
  </si>
  <si>
    <t>Armários e escaninhos em granito Cinza Andorinha (A-01 ao  A-09)</t>
  </si>
  <si>
    <t>Acabamento de lavatórios  Cinza Andorinha</t>
  </si>
  <si>
    <t>Bancos retráteis para PNE</t>
  </si>
  <si>
    <t xml:space="preserve">Barras 90cm para PNE </t>
  </si>
  <si>
    <t>Barras 45 cm para PNE</t>
  </si>
  <si>
    <t xml:space="preserve">EF-10 pivotante 120 x 30 cm </t>
  </si>
  <si>
    <t>EF-11 pivotante 180 x 30 cm</t>
  </si>
  <si>
    <t>EF-12 pivotante 90 x 30 cm</t>
  </si>
  <si>
    <t>EF-13 pivotante 210 x 30 cm</t>
  </si>
  <si>
    <t>EF-14 pivotante 210 x 60 cm</t>
  </si>
  <si>
    <t>EF-15 pivotante 240 x 30 cm</t>
  </si>
  <si>
    <t>EF-16 pivotante 300 x 30 cm</t>
  </si>
  <si>
    <t>EF-17 basculante 50 x 50 cm</t>
  </si>
  <si>
    <t>EF-18 corrediça 120 x 60 cm</t>
  </si>
  <si>
    <t>EF-19 corrediça 150 x 120 cm</t>
  </si>
  <si>
    <t>EF-20 corrediça 120 x 90 cm</t>
  </si>
  <si>
    <t>EF-21 corrediça 180 x 90 cm</t>
  </si>
  <si>
    <t>EF-22 corrediça 240 x 90 cm</t>
  </si>
  <si>
    <t>EF-23 corrediça 240 x 120 cm</t>
  </si>
  <si>
    <t>EF-24 corrediça 300 x 120 cm</t>
  </si>
  <si>
    <t>EF-25* corrediça 460 x 150 cm (específica p/ regiões de clima frio)</t>
  </si>
  <si>
    <t>EF-26 corrediça 270 x 160 cm</t>
  </si>
  <si>
    <t>EF-27 corrediça 360 x 160 cm</t>
  </si>
  <si>
    <t>EF-28 corrediça 200 x 105 cm</t>
  </si>
  <si>
    <t>Telas em nylon</t>
  </si>
  <si>
    <t xml:space="preserve"> Veneziana metálica circular com diamêtro de 120 cm (Castelo D'água)</t>
  </si>
  <si>
    <t>Chuveiro elétrico, 5500W, acabamento cromado</t>
  </si>
  <si>
    <t>Válvula de descarga duplo acionamento p/ vaso sanitário de 1.1/2"</t>
  </si>
  <si>
    <t>Tubo de descarga VDE, série normal, diâmetro 38 mm</t>
  </si>
  <si>
    <t>Válvula de pé com crivo, 1.1/2"</t>
  </si>
  <si>
    <t>Válvula de retenção com portinhola de bronze, 1"</t>
  </si>
  <si>
    <t>Caixa em alvenaria 30x30 cm - CRG e CTD</t>
  </si>
  <si>
    <t>Caixa em alvenaria 100x160 cm para bombas</t>
  </si>
  <si>
    <t>Tampa de ferro fundido 30x30 cm - tipo leve</t>
  </si>
  <si>
    <t>Tampa de ferro fundido 60x60 cm - tipo leve</t>
  </si>
  <si>
    <t>Braçadeira metálica tipo ômega, diâmetro 25 mm</t>
  </si>
  <si>
    <t>Braçadeira metálica tipo ômega, diâmetro 32 mm</t>
  </si>
  <si>
    <t>Braçadeira metálica tipo ômega, diâmetro 40 mm</t>
  </si>
  <si>
    <t>Braçadeira metálica tipo ômega, diâmetro 50 mm</t>
  </si>
  <si>
    <t>Braçadeira metálica tipo ômega, diâmetro 85 mm</t>
  </si>
  <si>
    <t>05.01.600</t>
  </si>
  <si>
    <t>EQUIPAMENTOS</t>
  </si>
  <si>
    <t>Espelhos 4mm</t>
  </si>
  <si>
    <t>Cordoalha de cobre nú 35mm2.</t>
  </si>
  <si>
    <t>PR. UNIT.(R$)</t>
  </si>
  <si>
    <t>Eletroduto de Pead-Polietileno de alta densidade corrugado, Ø2"</t>
  </si>
  <si>
    <t>Eletroduto de Pead-Polietileno de alta densidade corrugado, Ø3"</t>
  </si>
  <si>
    <t>Eletroduto de Pead-Polietileno de alta densidade corrugado, Ø4"</t>
  </si>
  <si>
    <t>Eletroduto de Pead-Polietileno de alta densidade corrugado, Ø5"</t>
  </si>
  <si>
    <t>#35mm2</t>
  </si>
  <si>
    <t>Caixa de brita 40x40cm</t>
  </si>
  <si>
    <t>Tampa de concreto 60x60cm para caixa de inspeção</t>
  </si>
  <si>
    <t>Tampa de concreto Ø60cm para poço de visita</t>
  </si>
  <si>
    <t xml:space="preserve">Cordoalha de cobre nú 50mm2 </t>
  </si>
  <si>
    <t>Módulo Diferencial Residual (DDR) de alta sensibilidade, bipolar, 25A com corrente nominal residual de 30mA.</t>
  </si>
  <si>
    <t>Módulo Diferencial Residual (DDR) de alta sensibilidade, tetrapolar, 25A com corrente nominal residual de 30mA.</t>
  </si>
  <si>
    <t>Subtotal item 06.01.308</t>
  </si>
  <si>
    <t>Subtotal item 06.01.223</t>
  </si>
  <si>
    <t>Subtotal item 06.01.302</t>
  </si>
  <si>
    <t>Subtotal item 06.01.303</t>
  </si>
  <si>
    <t>Subtotal item 06.01.304</t>
  </si>
  <si>
    <t>Subtotal item 06.01.305</t>
  </si>
  <si>
    <t>Subtotal item 06.01.306</t>
  </si>
  <si>
    <t>Subtotal item 06.01.307</t>
  </si>
  <si>
    <t>Quadro de medição completo com TC(transformador de corrente) para medição em baixa tensão, compatível com disjuntor trifásico geral de entrada de 500A, padrão da concessionária local.</t>
  </si>
  <si>
    <t>Fundação Castelo d'água - Estacas</t>
  </si>
  <si>
    <t>Portões 90X200cm (cobogós)</t>
  </si>
  <si>
    <t>Porta-sabonete líquido de parede</t>
  </si>
  <si>
    <t>Porta papel-toalha de parede</t>
  </si>
  <si>
    <t>Ducha elétrica 4000W com desviador</t>
  </si>
  <si>
    <t>Porta papel higiênico em louça de embutir</t>
  </si>
  <si>
    <t>Saboneteira em louça de embutir</t>
  </si>
  <si>
    <t>Cuba para pia de aço inox, 400x340x170mm, acabamento polido</t>
  </si>
  <si>
    <t>Caixa d'água pré-fabricada capacidade 15000 litros</t>
  </si>
  <si>
    <t>Calha de cobertura em PVC DN 130</t>
  </si>
  <si>
    <t>Calha de piso normal em PVC, cor branca, DN 130, 250cm x 129mm x 140mm</t>
  </si>
  <si>
    <t>Grelha para calha de piso normal em PVC, cor branca, DN 130, 500mm x 128mm x 20mm</t>
  </si>
  <si>
    <t>Interruptor simples para montagem em paineis, 8A/250V.</t>
  </si>
  <si>
    <t>Fundações - Sapatas</t>
  </si>
  <si>
    <r>
      <t>Escavação</t>
    </r>
  </si>
  <si>
    <t>Conjunto moto-bomba com rotor em bronze, 3/4 cv, Hman=15mca, Q=5m³/h, 380 Volts, trifásica</t>
  </si>
  <si>
    <t>Automático de bóia nível máximo</t>
  </si>
  <si>
    <t>Automático de bóia nível mínimo</t>
  </si>
  <si>
    <t>TUBULAÇÕES E CONEXÕES DE FERRO GALVANIZADO</t>
  </si>
  <si>
    <t xml:space="preserve">05.01.701 </t>
  </si>
  <si>
    <t>Tubo FG roscável, diâmetro 3/4"</t>
  </si>
  <si>
    <t>Tubo FG roscável, diâmetro 1"</t>
  </si>
  <si>
    <t>Tubo FG roscável, diâmetro 1.1/2"</t>
  </si>
  <si>
    <t xml:space="preserve">05.01.703 </t>
  </si>
  <si>
    <t xml:space="preserve">Bucha de redução, FG roscável, diâmetro 1"x3/4" </t>
  </si>
  <si>
    <t xml:space="preserve">05.01.707 </t>
  </si>
  <si>
    <t>Joelho 90º FG roscável, diâmetro 3/4"</t>
  </si>
  <si>
    <t>Joelho 90º FG roscável, diâmetro 1.1/2"</t>
  </si>
  <si>
    <t>05.01.708</t>
  </si>
  <si>
    <t>Luva FG, F/F roscável, diâmetro 1"</t>
  </si>
  <si>
    <t>Luva FG, F/F roscável, diâmetro 1.1/2"</t>
  </si>
  <si>
    <t xml:space="preserve">05.01.709 </t>
  </si>
  <si>
    <t>Te 90º FG roscável, diâmetro 1.1/2"</t>
  </si>
  <si>
    <t>Te 90º FG roscável, diâmetro 1"</t>
  </si>
  <si>
    <t>Te 45º FG roscável, diâmetro 1"</t>
  </si>
  <si>
    <t xml:space="preserve">05.01.710 </t>
  </si>
  <si>
    <t>União FG roscável MF, diâmetro 1"</t>
  </si>
  <si>
    <t>União FG roscável MF, diâmetro 1.1/2"</t>
  </si>
  <si>
    <t>05.01.712</t>
  </si>
  <si>
    <t>Niple</t>
  </si>
  <si>
    <t>Calha de piso em PVC DN 130, com grelha</t>
  </si>
  <si>
    <t>Niple FG roscável diâmetro 1"</t>
  </si>
  <si>
    <t>Ralo seco</t>
  </si>
  <si>
    <t>Grelha</t>
  </si>
  <si>
    <t>Junção</t>
  </si>
  <si>
    <t>06.01.500</t>
  </si>
  <si>
    <t>ATERRAMENTO E PROTEÇÃO CONTRA DESCARGAS ATMOSFÉRICAS</t>
  </si>
  <si>
    <t>06.01.501</t>
  </si>
  <si>
    <t>Captores</t>
  </si>
  <si>
    <t>Pára-raios, tipo Franklin</t>
  </si>
  <si>
    <t>Cordoalha de cobre nu, têmpera dura, 35mm²</t>
  </si>
  <si>
    <t xml:space="preserve">Barra de aço galvanizado, Ø10mm x 6,00m  </t>
  </si>
  <si>
    <t>06.01.502</t>
  </si>
  <si>
    <t>Conectores e Terminais</t>
  </si>
  <si>
    <t>Conector  de bronze fosforoso, haste de 5/8"/cabo de 50 mm²</t>
  </si>
  <si>
    <t>Conector  de bronze,"split bolt" para  cordoalha de 35 mm²</t>
  </si>
  <si>
    <t>Conector  de furo vertical, Ø10mm/cabo de 35 mm²</t>
  </si>
  <si>
    <t>Clips de aço galvanizado a fogo, Ø10mm</t>
  </si>
  <si>
    <t>06.01.503</t>
  </si>
  <si>
    <t>Cabos de Descida</t>
  </si>
  <si>
    <t>06.01.504</t>
  </si>
  <si>
    <t>Eletrodos de Terra</t>
  </si>
  <si>
    <t xml:space="preserve">Haste de aço revestida de camada de cobre, 200microns, no mínimo, Ø5/8" x 3,00m  </t>
  </si>
  <si>
    <t>Cordoalha de cobre nu , 50 mm²</t>
  </si>
  <si>
    <t>06.01.506</t>
  </si>
  <si>
    <t>Caixa de inspeção, PVC de 12", com tampa de aço galvanizado,conforme detalhe no projeto</t>
  </si>
  <si>
    <t xml:space="preserve">08.01.500 </t>
  </si>
  <si>
    <t>Extintor PQS tipo ABC - 6kg</t>
  </si>
  <si>
    <t>Suporte tipo L para extintor</t>
  </si>
  <si>
    <t>Suporte tipo bandeja para bloco autônomo de emergência (2x55W)</t>
  </si>
  <si>
    <t>Bloco autônomo 2x7W para iluminação de emergência nos ambientes</t>
  </si>
  <si>
    <t>Bloco autônomo 2x7W para saída de emergência, com indicação "SAÍDA"</t>
  </si>
  <si>
    <t>Bloco autônomo 2x55W para iluminação de emergência no pátio</t>
  </si>
  <si>
    <t>Sinalizador fotoluminescente de saída para direita</t>
  </si>
  <si>
    <t>Sinalizador fotoluminescente de saída para esquerda</t>
  </si>
  <si>
    <t>Sub-total item 09.00.000</t>
  </si>
  <si>
    <t>Sinalizador fotoluminescente para extintor</t>
  </si>
  <si>
    <t>Sinalizador fotoluminescente “Proibido Fumar”</t>
  </si>
  <si>
    <t>Sinalizador fotoluminescente “Proibido produzir chamas”</t>
  </si>
  <si>
    <t>Sinalizador fotoluminescente “Cuidado, risco de incêndio”</t>
  </si>
  <si>
    <t>Sinalizador fotoluminescente “Cuidado, risco de choque elétrico”</t>
  </si>
  <si>
    <t>05.03.300</t>
  </si>
  <si>
    <t>TUBULAÇÕES E CONEXÕES DE PVC</t>
  </si>
  <si>
    <t>05.03.301</t>
  </si>
  <si>
    <t>Tubo de PVC esgoto série R, ponta e bolsa com anel de borracha, Ø100mm</t>
  </si>
  <si>
    <t>Tubo de PVC esgoto série R, ponta e bolsa com anel de borracha, Ø150mm</t>
  </si>
  <si>
    <t>Tubo de PVC esgoto, tipo Vinilfort ou equivalente, ponta e bolsa com junta elástica integrada, Ø150mm</t>
  </si>
  <si>
    <t>Tubo de PVC esgoto, tipo Vinilfort ou equivalente, ponta e bolsa com junta elástica integrada, Ø200mm</t>
  </si>
  <si>
    <t>Tubo de PVC esgoto, tipo Vinilfort ou equivalente, ponta e bolsa com junta elástica integrada, Ø250mm</t>
  </si>
  <si>
    <t>Tubo de PVC esgoto, tipo Vinilfort ou equivalente, ponta e bolsa com junta elástica integrada, Ø300mm</t>
  </si>
  <si>
    <t>05.03.304</t>
  </si>
  <si>
    <t xml:space="preserve"> Curva</t>
  </si>
  <si>
    <t>Curva 87º30' de PVC esgoto Série R, com anel de borracha, Ø150mm</t>
  </si>
  <si>
    <t>Curva 87º30' de PVC esgoto Série R, com anel de borracha, Ø100mm</t>
  </si>
  <si>
    <t>05.03.305</t>
  </si>
  <si>
    <t xml:space="preserve">Joelho 45 graus de PVC esgoto série R, com anel de borracha, Ø150mm </t>
  </si>
  <si>
    <t>Joelho 90 graus de PVC esgoto série R, com anel de borracha, Ø150mm</t>
  </si>
  <si>
    <t>05.03.307</t>
  </si>
  <si>
    <t xml:space="preserve">Luva </t>
  </si>
  <si>
    <t>Luva de PVC esgoto, série R, com anel de borracha, Ø100mm</t>
  </si>
  <si>
    <t>Luva de PVC esgoto, série R, com anel de borracha, Ø150mm</t>
  </si>
  <si>
    <t>Luva de PVC esgoto, tipo Vinilfort ou equivalente, com junta elástica integrada, Ø100mm</t>
  </si>
  <si>
    <t>Luva de PVC esgoto, tipo Vinilfort ou equivalente, com junta elástica integrada, Ø150mm</t>
  </si>
  <si>
    <t>Luva de PVC esgoto, tipo Vinilfort ou equivalente, com junta elástica integrada, Ø200mm</t>
  </si>
  <si>
    <t>Luva de PVC esgoto, tipo Vinilfort ou equivalente, com junta elástica integrada, Ø250mm</t>
  </si>
  <si>
    <t>Luva de PVC esgoto, tipo Vinilfort ou equivalente, com junta elástica integrada, Ø300mm</t>
  </si>
  <si>
    <t>05.03.313</t>
  </si>
  <si>
    <t xml:space="preserve">Tê de inspeção </t>
  </si>
  <si>
    <t>Tê de inspeção de PVC esgoto, série R, com anel de borracha, Ø150x100mm</t>
  </si>
  <si>
    <t>Tê de inspeção de PVC esgoto, série R, com anel de borracha, Ø100x75mm</t>
  </si>
  <si>
    <t>05.03.900</t>
  </si>
  <si>
    <t>05.03.901</t>
  </si>
  <si>
    <t>Ralo hemisférico</t>
  </si>
  <si>
    <t>Ralo hemisférico (formato abacaxi) de ferro fundido, Ø150mm</t>
  </si>
  <si>
    <t>Ralo hemisférico (formato abacaxi) de ferro fundido, Ø100mm</t>
  </si>
  <si>
    <t>05.01.000</t>
  </si>
  <si>
    <t>ÁGUA FRIA</t>
  </si>
  <si>
    <t>05.03.000</t>
  </si>
  <si>
    <t>DRENAGEM DE ÁGUAS PLUVIAIS</t>
  </si>
  <si>
    <t>05.04.000</t>
  </si>
  <si>
    <t>ESGOTOS SANITÁRIOS</t>
  </si>
  <si>
    <t>06.00.000</t>
  </si>
  <si>
    <t>INSTALAÇÕES ELÉTRICAS E ELETRÔNICAS</t>
  </si>
  <si>
    <t>06.01.000</t>
  </si>
  <si>
    <t>INSTALAÇÕES ELÉTRICAS</t>
  </si>
  <si>
    <t>06.09.000</t>
  </si>
  <si>
    <t>INSTALAÇÕES DE REDE ESTRUTURADA</t>
  </si>
  <si>
    <t>GÁS COMBUSTÍVEL</t>
  </si>
  <si>
    <t xml:space="preserve">08.01.000 </t>
  </si>
  <si>
    <t>INSTALAÇÕES DE COMBATE E PREVENÇÃO A INCÊNDIO</t>
  </si>
  <si>
    <t>07.07.000</t>
  </si>
  <si>
    <t>07.07.100</t>
  </si>
  <si>
    <t>05.03.903</t>
  </si>
  <si>
    <t>Caixa de passagem</t>
  </si>
  <si>
    <t>Caixa de inspeção em alvenaria com fundo em concreto, 60x60cm</t>
  </si>
  <si>
    <t>Caixa de ralo em alvenaria com fundo em concreto, 40x40cm</t>
  </si>
  <si>
    <t>Grelha de ferro fundido 40x40cm, tipo leve, para caixa de ralo</t>
  </si>
  <si>
    <t>04.01.310</t>
  </si>
  <si>
    <t>05.03.904</t>
  </si>
  <si>
    <t>Poço de visita</t>
  </si>
  <si>
    <t>Poço de visita em alvenaria com fundo em concreto, 110x110cm</t>
  </si>
  <si>
    <t>05.03.905</t>
  </si>
  <si>
    <t>Tampa para inspeção</t>
  </si>
  <si>
    <t>Chapa de aço galvanizado aparafusável, 15x15cm, para inspeção em alvenaria</t>
  </si>
  <si>
    <t>09.00.000</t>
  </si>
  <si>
    <t xml:space="preserve">un </t>
  </si>
  <si>
    <t>06.09.002</t>
  </si>
  <si>
    <t>Equipamentos Passivos</t>
  </si>
  <si>
    <t>Patch Panel 19"  - 24 portas, Categoria 6</t>
  </si>
  <si>
    <t>Bloco 110 para rack 19” 100 pares 1,75” de altura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</si>
  <si>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</si>
  <si>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</si>
  <si>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</si>
  <si>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</si>
  <si>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</si>
  <si>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06.09.003</t>
  </si>
  <si>
    <t xml:space="preserve">Cabos em par trançados </t>
  </si>
  <si>
    <t>Cabo par trançado não blindado (UTP)-4 pares 24 AWG,100 Ohms - Categoria 6</t>
  </si>
  <si>
    <t>Cabo telefônico interno CI-50, 20 pares</t>
  </si>
  <si>
    <t>Cabos de Conexão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</si>
  <si>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</si>
  <si>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</si>
  <si>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(Azul) ultra flexível com RJ 45 nas 2 pontas - 3,00 metros</t>
  </si>
  <si>
    <t>Cabos de conexões – Patch cord 110 / RJ-45 1 par -1,50m</t>
  </si>
  <si>
    <t>06.09.006</t>
  </si>
  <si>
    <t xml:space="preserve">Tomadas </t>
  </si>
  <si>
    <t>Tomada modular RJ-45 Categoria 6</t>
  </si>
  <si>
    <t>Conector de TV Tipo F (Coaxial)</t>
  </si>
  <si>
    <t>Caixas e acessórios</t>
  </si>
  <si>
    <t xml:space="preserve">Condulete metálico, tipo C, para eletroduto de ponta lisa, Ø 3/4" </t>
  </si>
  <si>
    <t>Caixa subterrânea em alvenaria, tipo R1,60x35x50cm, com tampão em ferro fundido</t>
  </si>
  <si>
    <t>Tampa para condulete metálico com espaço para 2 módulos RJ-45</t>
  </si>
  <si>
    <t>Espelho para caixa 4x2" com espaço para 2 módulos RJ-45</t>
  </si>
  <si>
    <t>Tampa para condulete metálico com espaço uma tomada tipo F</t>
  </si>
  <si>
    <t>Espelho para caixa 4x2" com espaço uma tomada tipo F (Cabo coaxial de TV)</t>
  </si>
  <si>
    <t>Saída Vertical p/ eletrodutos, Ø3/4"</t>
  </si>
  <si>
    <t>Abraçadeira de aço galvanizado,  Ø 1”, tipo "copo".</t>
  </si>
  <si>
    <t>06.09.008</t>
  </si>
  <si>
    <t>Ø 1"</t>
  </si>
  <si>
    <t>Ø 3/4"</t>
  </si>
  <si>
    <t>Eletroduto de aço galvanizado a quente, tipo pesado</t>
  </si>
  <si>
    <t>Eletroduto de aço galvanizado a quente, tipo pesado, rosqueável</t>
  </si>
  <si>
    <t xml:space="preserve">Ø 4" </t>
  </si>
  <si>
    <t>Abraçadeira de aço galvanizado a quente, tipo "D", para eletrodutos</t>
  </si>
  <si>
    <t>Chumbador CBA com parafuso e arruela lisa, Ø1/4"X2"</t>
  </si>
  <si>
    <t>Bucha S/8</t>
  </si>
  <si>
    <t>Parafuso, rosca soberba, cabeça sextavada, 1/4"x2", aço galvanizado</t>
  </si>
  <si>
    <t>Porca sextavada, aço galvanizado a quente, Ø1/4"</t>
  </si>
  <si>
    <t>Arruela lisa, aço galvanizado a quente, Ø1/4"</t>
  </si>
  <si>
    <t>06.09.009</t>
  </si>
  <si>
    <t>Calha metálica</t>
  </si>
  <si>
    <t>Rufos de concreto</t>
  </si>
  <si>
    <t xml:space="preserve">Eletrocalhas, Perfilados e Acessórios </t>
  </si>
  <si>
    <t>Eletrocalha com virola (perfil "C"), lisa, em aço galvanizado a quente, com tampa, chapa #18 MSG, 100x50x3000mm</t>
  </si>
  <si>
    <t>Curva Horizontal 90°, lisa, com tampa,100x50mm</t>
  </si>
  <si>
    <t>Te Vertical de Descida, liso, com tampa,100x50mm</t>
  </si>
  <si>
    <t>Te Horizontal 90°, liso, com tampa,100x50mm</t>
  </si>
  <si>
    <t>Terminal de fechamento, 100x50mm</t>
  </si>
  <si>
    <t>Junção Simples, 50mm</t>
  </si>
  <si>
    <t>Mão Francesa, 38x38x210 mm</t>
  </si>
  <si>
    <t>Parafuso cabeça lentilha, com fenda, Ø1/4"</t>
  </si>
  <si>
    <t>Parafuso cabeça lentilha, autotravante, Ø1/4"</t>
  </si>
  <si>
    <t>Suspensão ômega, 100x50mm</t>
  </si>
  <si>
    <t>Porca losangular com mola, Ø1/4"</t>
  </si>
  <si>
    <t>Vergalhão rosca total (tirante),em aço galvanizado a quente, Ø1/4"x3000mm</t>
  </si>
  <si>
    <t>Arruela lisa, em aço galvanizado a quente, Ø1/4"</t>
  </si>
  <si>
    <t>06.09.010</t>
  </si>
  <si>
    <t>Dutos de passagem e Acessórios</t>
  </si>
  <si>
    <t>06.09.013</t>
  </si>
  <si>
    <t>Teste de desempenho dos pontos lógicos (voz e dados)</t>
  </si>
  <si>
    <t>Pontos lógicos, categoria 6</t>
  </si>
  <si>
    <t>(*) OBS.: QUANTITATIVOS COMUM AS INSTALAÇÕES ELÉTRICAS e LÓGICAS</t>
  </si>
  <si>
    <t>06.01.222</t>
  </si>
  <si>
    <t>Haste para aterramento</t>
  </si>
  <si>
    <r>
      <t xml:space="preserve">Boca de ar tipo saída para descarga horizontal com filtro em tela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</si>
  <si>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</si>
  <si>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</si>
  <si>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t>Haste de aço galvanizado recoberta com 200 micras de cobre de diâmetro nominal de 5/8" com 3 metros de comprimento.</t>
  </si>
  <si>
    <t>06.01.223</t>
  </si>
  <si>
    <t>Cordoalha de cobre nú</t>
  </si>
  <si>
    <t xml:space="preserve">Cordoalha de cobre nú 35mm2 </t>
  </si>
  <si>
    <t>06.01.302</t>
  </si>
  <si>
    <t>Quadros de Força</t>
  </si>
  <si>
    <t>Vergas contínuas no perímetro das edificações</t>
  </si>
  <si>
    <t>Vergas e contravergas embutidas nas paredes</t>
  </si>
  <si>
    <t>06.01.303</t>
  </si>
  <si>
    <t>Centro de distribuição de iluminação e tomadas</t>
  </si>
  <si>
    <t>Quadro de distribuição de embutir, 56 módulos (2x28) completo com barramentos 225A, placa de montagem, porta interna e perfis verticais com trilhos DIN para fixação de acessórios. Ref. Comercial: CEMAR  (Ref. QDETG UX 225A) ou equivalente.</t>
  </si>
  <si>
    <t>06.01.304</t>
  </si>
  <si>
    <t xml:space="preserve">Eletroduto de Aço Galvanizado, tipo pesado, entradas lisas,   Ø 3/4"x 3,00 m                      </t>
  </si>
  <si>
    <t>Curva 90º de PVC, série reforçada, Ø 3/4"</t>
  </si>
  <si>
    <t>Abraçadeira de aço galvanizado,  Ø 3/4”, tipo "copo".</t>
  </si>
  <si>
    <t>06.01.305</t>
  </si>
  <si>
    <t>Cabos e Fios(condutores)</t>
  </si>
  <si>
    <t>Condutor de cobre unipolar, isolação em PVC/70ºC, camada de proteção em PVC, não propagador de chamas, classe de tensão 750V, encordoamento classe 5, flexível, com as seguintes seções nominais:</t>
  </si>
  <si>
    <t>#2,5mm2</t>
  </si>
  <si>
    <t>#4mm2</t>
  </si>
  <si>
    <t>#6mm2</t>
  </si>
  <si>
    <t>Tubo FG roscável, diâmetro 3"</t>
  </si>
  <si>
    <t>Joelho 90º FG roscável, diâmetro 3"</t>
  </si>
  <si>
    <t>Condutor de cobre unipolar, isolação em PVC/70ºC, camada de proteção em PVC, não propagador de chamas, classe de tensão 1 kV, encordoamento classe 5, flexível, com as seguintes seções nominais:</t>
  </si>
  <si>
    <t>#16mm2</t>
  </si>
  <si>
    <t>#25mm2</t>
  </si>
  <si>
    <t>#50mm2</t>
  </si>
  <si>
    <t>Cabo tripolar, condutor de cobre, isolação em PVC/70°C, não propagador de chama, classe de tensão, encordoamento classe 5, flexível, com as seguintes seções nominais:</t>
  </si>
  <si>
    <t>3x1,5mm2</t>
  </si>
  <si>
    <t>3x2,5mm2</t>
  </si>
  <si>
    <t>06.01.306</t>
  </si>
  <si>
    <t>Caixas de Passagem</t>
  </si>
  <si>
    <t>Condulete metálico, entradas lisas, tipo T, Ø3/4”.</t>
  </si>
  <si>
    <t>Condulete metálico, entradas lisas, tipo C, Ø3/4”.</t>
  </si>
  <si>
    <t>Condulete metálico, entradas lisas, tipo E, Ø3/4”.</t>
  </si>
  <si>
    <t>Condulete metálico, entradas lisas, tipo X, Ø3/4”.</t>
  </si>
  <si>
    <t>Condulete metálico, entradas lisas, tipo LR, Ø3/4”.</t>
  </si>
  <si>
    <t>Tampa para condulete metálico com entrada para tomada 2P+T</t>
  </si>
  <si>
    <t xml:space="preserve">Tampa cega para condulete metálico. </t>
  </si>
  <si>
    <t>Tampa para condulete metálico com furo</t>
  </si>
  <si>
    <t>Caixa de passagem em PVC, série reforçada, 4x2”</t>
  </si>
  <si>
    <t>Caixa de ferro esmaltada, octogonal, 4x4”</t>
  </si>
  <si>
    <t>Caixa de passagem metálica, quadrada, 20x20” com tampa</t>
  </si>
  <si>
    <t>Caixa de passagem 20x20cm em alvenaria com tampa</t>
  </si>
  <si>
    <t>Caixa de passagem 40x40cm em alvenaria com tampa</t>
  </si>
  <si>
    <t>06.01.307</t>
  </si>
  <si>
    <t>Chaves com Fusíveis</t>
  </si>
  <si>
    <t>Subtotal item 07.07.000</t>
  </si>
  <si>
    <t>Subtotal item 08.01.000</t>
  </si>
  <si>
    <t>04.01.300</t>
  </si>
  <si>
    <t>Esquadria de Madeira</t>
  </si>
  <si>
    <t>ESQUADRIAS</t>
  </si>
  <si>
    <t>Esquadria Metálica</t>
  </si>
  <si>
    <t>Sub-total item 04.01.100</t>
  </si>
  <si>
    <t>Sub-total item 04.01.310</t>
  </si>
  <si>
    <t>04.01.320</t>
  </si>
  <si>
    <t>Sub-total item 04.01.320</t>
  </si>
  <si>
    <t>04.01.400</t>
  </si>
  <si>
    <t>Sub-total item 04.01.400</t>
  </si>
  <si>
    <t>04.01.500</t>
  </si>
  <si>
    <t>Sub-total item 04.01.500</t>
  </si>
  <si>
    <t>04.01.600</t>
  </si>
  <si>
    <t>Sub-total item 04.01.600</t>
  </si>
  <si>
    <t>04.01.700</t>
  </si>
  <si>
    <t>REVESTIMENTO</t>
  </si>
  <si>
    <t>Revestimento Interno</t>
  </si>
  <si>
    <t>04.01.710</t>
  </si>
  <si>
    <t>Revestimento Externo</t>
  </si>
  <si>
    <t>Sub-total item 04.01.710</t>
  </si>
  <si>
    <t>04.01.720</t>
  </si>
  <si>
    <t>Sub-total item  04.01.720</t>
  </si>
  <si>
    <t>04.01.730</t>
  </si>
  <si>
    <t>Sub-total item 04.01.730</t>
  </si>
  <si>
    <t>04.01.740</t>
  </si>
  <si>
    <t>Sub-total item 04.01.740</t>
  </si>
  <si>
    <t>04.01.750</t>
  </si>
  <si>
    <t>Sub-total item 04.01.750</t>
  </si>
  <si>
    <t>04.01.800</t>
  </si>
  <si>
    <t>Sub-total item 04.01.800</t>
  </si>
  <si>
    <t>04.01.000</t>
  </si>
  <si>
    <t>ARQUITETURA</t>
  </si>
  <si>
    <t>Barracão para escritório de obra</t>
  </si>
  <si>
    <t>Lajes Pré Fabricadas: fornecimento,  montagem e escoramento</t>
  </si>
  <si>
    <r>
      <t>m</t>
    </r>
    <r>
      <rPr>
        <vertAlign val="superscript"/>
        <sz val="10"/>
        <rFont val="Arial"/>
        <family val="2"/>
      </rPr>
      <t>3</t>
    </r>
  </si>
  <si>
    <t>06.01.308</t>
  </si>
  <si>
    <t>Disjuntores</t>
  </si>
  <si>
    <t>Joelho 90º FG roscável, diâmetro 1"</t>
  </si>
  <si>
    <t>Módulo Diferencial Residual (DDR) de alta sensibilidade, bipolar, 25A com corrente nominal residual de 30mA</t>
  </si>
  <si>
    <t>Módulo Diferencial Residual (DDR) de alta sensibilidade, tetrapolar, 25A com corrente nominal residual de 30mA</t>
  </si>
  <si>
    <t>Dispositivo de Proteção contra Surtos (DPS), monopolar, tensão nominal máxima 275 VCA, corrente de surto máxima 40kA</t>
  </si>
  <si>
    <t>06.01.400</t>
  </si>
  <si>
    <t>Iluminação e Tomadas</t>
  </si>
  <si>
    <t>06.01.401</t>
  </si>
  <si>
    <t>Luminárias</t>
  </si>
  <si>
    <t xml:space="preserve">Arandela completa com uma lâmpada incandescente de 60W comandada por dimmer. </t>
  </si>
  <si>
    <t>Arandela completa com uma lâmpada fluorescente compacta de 20W.</t>
  </si>
  <si>
    <t xml:space="preserve">Projetor completo com uma lâmpada a vapor metálico de 250W, ignitor e reator eletrônico de alta freqüência, alto fator de potência e baixa taxa de distorção harmônica (FP &gt; 0,92 e THD &lt; 10%). </t>
  </si>
  <si>
    <t>Impermeabilização das vigas baldrame</t>
  </si>
  <si>
    <t>Impermeabilização do castelo d'água</t>
  </si>
  <si>
    <t xml:space="preserve">Projetor completo com uma lâmpada a vapor metálico de 150W, ignitor e reator eletrônico de alta freqüência, alto fator de potência e baixa taxa de distorção harmônica (FP &gt; 0,92 e THD &lt; 10%). </t>
  </si>
  <si>
    <t>06.01.403</t>
  </si>
  <si>
    <t xml:space="preserve">Interruptores </t>
  </si>
  <si>
    <t>Interruptor simples para montagem em paineis, 8A/250V</t>
  </si>
  <si>
    <t>Abraçadeira de aço galvanizado,  Ø 3/4”, tipo "copo"</t>
  </si>
  <si>
    <t>Abraçadeira de aço galvanizado,  Ø 1”, tipo "copo"</t>
  </si>
  <si>
    <t>05.03.906</t>
  </si>
  <si>
    <t>03.00.000</t>
  </si>
  <si>
    <t>FUNDAÇÕES E ESTRUTURAS</t>
  </si>
  <si>
    <t>04.00.000</t>
  </si>
  <si>
    <t>ARQUITETURA E ELEMENTOS DE URBANISMO</t>
  </si>
  <si>
    <t>05.00.000</t>
  </si>
  <si>
    <t>INSTALAÇÕES HIDRÁULICAS E SANITÁRIAS</t>
  </si>
  <si>
    <t>06.01.404</t>
  </si>
  <si>
    <t>Alvenaria de elementos vazados de concreto (cobogós)</t>
  </si>
  <si>
    <t>05.04.300</t>
  </si>
  <si>
    <t>05.04.301</t>
  </si>
  <si>
    <t>05.04.302</t>
  </si>
  <si>
    <t>05.04.305</t>
  </si>
  <si>
    <t>05.04.306</t>
  </si>
  <si>
    <t>05.04.307</t>
  </si>
  <si>
    <t>05.04.309</t>
  </si>
  <si>
    <t>05.04.310</t>
  </si>
  <si>
    <t>05.04.311</t>
  </si>
  <si>
    <t>05.04.314</t>
  </si>
  <si>
    <t>05.04.316</t>
  </si>
  <si>
    <t>05.04.800</t>
  </si>
  <si>
    <t>05.04.801</t>
  </si>
  <si>
    <t>05.04.802</t>
  </si>
  <si>
    <t>05.04.804</t>
  </si>
  <si>
    <t>05.04.805</t>
  </si>
  <si>
    <t>05.04.806</t>
  </si>
  <si>
    <t>05.04.807</t>
  </si>
  <si>
    <t>05.04.808</t>
  </si>
  <si>
    <t>TUBOS E CONEXÕES DE PVC</t>
  </si>
  <si>
    <t>Tubo de PVC rígido esgoto série R 150mm</t>
  </si>
  <si>
    <t>Tubo de PVC rígido esgoto série R 100mm</t>
  </si>
  <si>
    <t>Tubo de PVC rígido esgoto série R 75mm</t>
  </si>
  <si>
    <t>Tubo de PVC rígido esgoto série R 50mm</t>
  </si>
  <si>
    <t>Tubo de PVC rígido esgoto série R 40mm</t>
  </si>
  <si>
    <t>Cap</t>
  </si>
  <si>
    <t>Cap de PVC rígido esgoto série R com anel de borracha 100mm</t>
  </si>
  <si>
    <t>Joelho 45 graus série R 100mm</t>
  </si>
  <si>
    <t>Joelho 45 graus série R 75mm</t>
  </si>
  <si>
    <t>Joelho 45 graus série R 50mm</t>
  </si>
  <si>
    <t xml:space="preserve">Joelho 45 graus série R 40mm </t>
  </si>
  <si>
    <t>Joelho 90 graus série R 100mm</t>
  </si>
  <si>
    <t>Joelho 90 graus série R 75mm</t>
  </si>
  <si>
    <t>Joelho 90 graus série R 50mm</t>
  </si>
  <si>
    <t xml:space="preserve">Joelho 90 graus série R 40mm </t>
  </si>
  <si>
    <t>Junção simples série R 50mm</t>
  </si>
  <si>
    <t>Junção simples série R 40mm</t>
  </si>
  <si>
    <t>Luva de PVC série R 150mm</t>
  </si>
  <si>
    <t>Luva de PVC série R 100mm</t>
  </si>
  <si>
    <t>Luva de PVC série R 75mm</t>
  </si>
  <si>
    <t>Luva de PVC série R 50mm</t>
  </si>
  <si>
    <t>Luva de PVC série R 40mm</t>
  </si>
  <si>
    <t>Redução excêntrica série R 75x50mm</t>
  </si>
  <si>
    <t>Bucha de redução longa série R 50x40mm</t>
  </si>
  <si>
    <t>Ligação para saída de vaso sanitário</t>
  </si>
  <si>
    <t>Adaptador para saída de vaso sanitário série N 100mm</t>
  </si>
  <si>
    <t>Vedação para saída de vaso sanitário</t>
  </si>
  <si>
    <t>PM-7 - porta com visor 80 x 210 cm</t>
  </si>
  <si>
    <t>PM-3 - porta com barra de proteção 80 x 210 cm</t>
  </si>
  <si>
    <t>PM-8 - porta com veneziana 80 x 210 cm</t>
  </si>
  <si>
    <t>PM-6 - porta comum 60 x 210 cm</t>
  </si>
  <si>
    <t>PM-04a - porta comum p/ divisórias de granito 60 x 180 cm</t>
  </si>
  <si>
    <t>PM-04b - porta comum p/ divisórias de granito 60 x 60 cm e guiches</t>
  </si>
  <si>
    <t>PM-2 - porta comum 80 x 210 cm</t>
  </si>
  <si>
    <t>PV6 - Portas de vidro temperado -160x210cm</t>
  </si>
  <si>
    <t>Vidro laminado de fechamento - parte superior dos fundos do pátio central e=10mm (somente em regiões frias)</t>
  </si>
  <si>
    <t xml:space="preserve">Caixa de inspeção tipo solo em PVC, com tampa de ferro de 30cm. </t>
  </si>
  <si>
    <t xml:space="preserve">Conector em bronze para conecção de dois cabos com a haste. </t>
  </si>
  <si>
    <t>Quadro de medição completo com TC (transformador de corrente) para medição em baixa tensão, compatível com disjuntor trifásico geral de entrada de 350A, padrão da concessionária local.</t>
  </si>
  <si>
    <t>Quadro de comando de embutir completo com porta e trinco</t>
  </si>
  <si>
    <t xml:space="preserve">Quadro de comando de embutir completo com porta e trinco com 4 barramentos de cobre de 5/8"x1/8" para as fases e o neutro e 1/2"x1/8" para proteção. </t>
  </si>
  <si>
    <t>Quadro de comando de sobrepor completo com porta e trinco, com 4 barramentos de cobre de 1/1/2"x3/16" para as fases e o neutro e 1/2x1/8" para proteção.</t>
  </si>
  <si>
    <t xml:space="preserve">Quadro de distribuição de embutir, 24 módulos (2x12) completo com barramentos 150A, placa de montagem, porta interna e perfis verticais com trilhos DIN para fixação de acessórios. </t>
  </si>
  <si>
    <t xml:space="preserve">Quadro de distribuição de embutir, 34 módulos (2x17) completo com barramentos 150A, placa de montagem, porta interna e perfis verticais com trilhos DIN para fixação de acessórios. </t>
  </si>
  <si>
    <t xml:space="preserve">Quadro de distribuição de embutir, 44 módulos (2x17) completo com barramentos 150A, placa de montagem, porta interna e perfis verticais com trilhos DIN para fixação de acessórios. </t>
  </si>
  <si>
    <t xml:space="preserve">Quadro de distribuição de embutir, 56 módulos (2x28) completo com barramentos 225A, placa de montagem, porta interna e perfis verticais com trilhos DIN para fixação de acessórios. </t>
  </si>
  <si>
    <t xml:space="preserve">Eletroduto metálico flexível, Ø3/4” </t>
  </si>
  <si>
    <t xml:space="preserve">Eletroduto PVC flexível corrugado reforçado, Ø3/4” </t>
  </si>
  <si>
    <t xml:space="preserve">Eletroduto PVC flexível corrugado reforçado, Ø1” </t>
  </si>
  <si>
    <t xml:space="preserve">Base-fusível completa (com tampa, anel de proteção e parafuso de ajuste), fusíveis diazed de 10A. 
</t>
  </si>
  <si>
    <t xml:space="preserve">Base-fusível completa (com tampa, anel de proteção e parafuso de ajuste), fusíveis diazed de 6A. 
</t>
  </si>
  <si>
    <t xml:space="preserve">Relé térmico de sobrecarga 1,8A a 2,5A
</t>
  </si>
  <si>
    <t xml:space="preserve">Contator de potência bobina 220V/60Hz. </t>
  </si>
  <si>
    <t xml:space="preserve">Alarme sonoro, 220V/60Hz, com frequência tonal diferente do alarme contra incêndio.
</t>
  </si>
  <si>
    <t xml:space="preserve">Controle do reservatório superior, composto por chave nível tipo bóia, com haste móvel e contatos reversíveis (NA,NF). 
</t>
  </si>
  <si>
    <t xml:space="preserve">Controle do reservatório inferior, composto por chave nível tipo bóia, com haste móvel e contatos reversíveis (NA,NF).  </t>
  </si>
  <si>
    <t xml:space="preserve">Alarme de extravasamento do reservatório inferior, composto por chave nível tipo bóia, com haste móvel e contatos reversíveis (NA,NF). 
</t>
  </si>
  <si>
    <t xml:space="preserve">Comutador com retenção, ф 22mm, cor preta, 3 posições (zero central), com blocos de contato 2NA+2NF. 
</t>
  </si>
  <si>
    <t xml:space="preserve">Comutador com retenção, ф22mm, cor preta, 2 posições, com blocos de contato 2NA+2NF
</t>
  </si>
  <si>
    <t xml:space="preserve">Sinalizador luminoso, redondo, aro frontal pretonas cor vermelha (vm) com lâmpada neon/220V, soquete BA9S
</t>
  </si>
  <si>
    <t xml:space="preserve">Sinalizador luminoso, redondo, aro frontal pretonas cor âmbar (am) com lâmpada neon/220V, soquete BA9S
</t>
  </si>
  <si>
    <t>Mini-Disjuntor monopolar, tipo 5Sx1, curva C, 20A</t>
  </si>
  <si>
    <t>Mini-Disjuntor monopolar, tipo 5Sx1, curva C, 25A</t>
  </si>
  <si>
    <t>Mini-Disjuntor tripolar, tipo 5Sx1, curva C, 10A</t>
  </si>
  <si>
    <t>Mini-Disjuntor tripolar, tipo 5Sx2, curva C, 20A</t>
  </si>
  <si>
    <t>Mini-Disjuntor tripolar, tipo 5Sx2, curva C, 32A</t>
  </si>
  <si>
    <t>Mini-Disjuntor tripolar, tipo 5Sx2, curva C, 50A</t>
  </si>
  <si>
    <t>Mini-Disjuntor tripolar, tipo 5Sx1, curva C, 63A</t>
  </si>
  <si>
    <t>Mini-Disjuntor tripolar, tipo 5Sx1, curva C, 80A</t>
  </si>
  <si>
    <t>Disjuntor tripolar, 3VF23-13, IN= 20A, Icc = 25 kA/380V</t>
  </si>
  <si>
    <t>Disjuntor tripolar, 3VF23-13, IN= 32A, Icc = 25 kA/380V</t>
  </si>
  <si>
    <t>Disjuntor tripolar, 3VF23-13, IN= 50A, Icc = 25 kA/380V</t>
  </si>
  <si>
    <t>Disjuntor tripolar, 3VF23-13, IN= 80A, Icc = 25 kA/380V</t>
  </si>
  <si>
    <t>Luminária de sobrepor completa com 2 lâmpadas fluorescentes tubulares de 32W com reator eletrônico duplo.</t>
  </si>
  <si>
    <t xml:space="preserve">Luminária de sobrepor completa com 2 lâmpadas fluorescentes tubulares de 16W com reator eletrônico duplo. </t>
  </si>
  <si>
    <t>Luminária de embutir em piso completa com uma lâmpada a vapor metálico de 70W, grau de proteção IP 65 (proteção hermética contra poeira e proteção contra jatos d´água), com ignitor e reator eletrônico de alta freqüência, alto fator de potência e baixa taxa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</si>
  <si>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</si>
  <si>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</si>
  <si>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</si>
  <si>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</si>
  <si>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</si>
  <si>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</si>
  <si>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 xml:space="preserve">Suporte de interruptor simples para duto em aço perfil revestido com pintura em epóxi a pó.
</t>
  </si>
  <si>
    <t xml:space="preserve">Variador de luminosidade rotativo (dimmer) 220V/300W com espelho. </t>
  </si>
  <si>
    <t xml:space="preserve">Espelho 4x2" com entrada para interruptor simples. </t>
  </si>
  <si>
    <t xml:space="preserve">Espelho 4x2" com entrada para interruptor de 2 seções. </t>
  </si>
  <si>
    <t xml:space="preserve">Espelho 4x2" com entrada para interruptor de 3 seções. </t>
  </si>
  <si>
    <t xml:space="preserve">Espelho 4x4" com entrada para dois módulos de interruptores de 3 seções. </t>
  </si>
  <si>
    <t xml:space="preserve">Tomada universal, quadrada, 2P+T, 15A/250V, cor preta. </t>
  </si>
  <si>
    <t xml:space="preserve">Suporte de tomadas para duto em aço perfil revestido com pintura em epóxi a pó, com entrada para duas tomadas quadradas 2P+T. 
</t>
  </si>
  <si>
    <t xml:space="preserve">Tomada universal, circular, 2P+T, 15A/250V, cor preta. </t>
  </si>
  <si>
    <t xml:space="preserve">Tomada universal, circular, 3P, 20A/250V, cor preta. </t>
  </si>
  <si>
    <t xml:space="preserve">Espelho com entrada para tomada circular 2P+T. </t>
  </si>
  <si>
    <t xml:space="preserve">Espelho com furo. </t>
  </si>
  <si>
    <t>Caixa de sobrepor, em aço estampado com pintura eletrostática à base de epoxi, na cor cinza, com fundo de madeira de lei envernizada, porta com trinco e fechadura, 80X80X20cm</t>
  </si>
  <si>
    <t xml:space="preserve">Caixa - 4x2" - aço estampado e esmaltado </t>
  </si>
  <si>
    <t>Eletrodutos metálicos ultra-flexíveis aspirado:</t>
  </si>
  <si>
    <t>Eletroduto de PEAD flexível corrugado</t>
  </si>
  <si>
    <t>Box reto ø3/4" em alumínio</t>
  </si>
  <si>
    <t>Perfil base sem tampa em aço 129 x 44 x 2000mm (*)</t>
  </si>
  <si>
    <t>Divisor “L” 2000mm. (*)</t>
  </si>
  <si>
    <t>Tampa perfil acabamento na cor bege 1000mm. (*)</t>
  </si>
  <si>
    <t>Derivação "L" (*)</t>
  </si>
  <si>
    <t>Fixa cabo(*)</t>
  </si>
  <si>
    <t>Terminal (*)</t>
  </si>
  <si>
    <t>Suporte de tomada tipo RJ, 2 furos, bege</t>
  </si>
  <si>
    <t>Cordoalha de cobre nú 50mm2.</t>
  </si>
  <si>
    <t xml:space="preserve">Quadro de comando de sobrepor completo com porta e trinco, com 4 barramentos de cobre de 2"x1/4" para as fases e o neutro e 1"x3/16" para proteção. </t>
  </si>
  <si>
    <t xml:space="preserve">Quadro de comando de embutir completo com porta e trinco, com 4 barramentos de cobre de 1/2"x1/8" para as fases e o neutro e 1/2"x1/16" para proteção. </t>
  </si>
  <si>
    <t xml:space="preserve">Quadro de comando de embutir completo com porta e trinco, com 4 barramentos de cobre de 5/8"x1/8" para as fases e o neutro e 1/2"x1/16" para proteção. </t>
  </si>
  <si>
    <t xml:space="preserve">Quadro de comando de embutir completo com porta e trinco, com 4 barramentos de cobre de 3/4"x1/8" para as fases e o neutro e 5/8"x1/16" para proteção. </t>
  </si>
  <si>
    <t xml:space="preserve">Quadro de distribuição de embutir, 70 módulos (2x35) completo com barramentos 150A, placa de montagem, porta interna e perfis verticais com trilhos DIN para fixação de acessórios. </t>
  </si>
  <si>
    <t xml:space="preserve">Base-fusível completa (com tampa, anel de proteção e parafuso de ajuste), fusíveis diazed de 10A. </t>
  </si>
  <si>
    <t xml:space="preserve">Base-fusível completa (com tampa, anel de proteção e parafuso de ajuste), fusíveis diazed de 6A. </t>
  </si>
  <si>
    <t>Relé térmico de sobrecarga 1,8A a 2,5A</t>
  </si>
  <si>
    <t xml:space="preserve">Contator de potência, bobina 110V/60Hz. </t>
  </si>
  <si>
    <t>Alarme sonoro, 110V/60Hz, com frequência tonal diferente do alarme contra incêndio.</t>
  </si>
  <si>
    <t>Controle do reservatório superior, composto por chave nível tipo bóia, com haste móvel e contatos reversíveis (NA,NF).</t>
  </si>
  <si>
    <t xml:space="preserve">Alarme de extravasamento do reservatório inferior, composto por chave nível tipo bóia, com haste móvel e contatos reversíveis (NA,NF). </t>
  </si>
  <si>
    <t xml:space="preserve">Comutador com retenção, ф 22mm, cor preta, 3 posições (zero central), com blocos de contato 2NA+2NF. </t>
  </si>
  <si>
    <t xml:space="preserve">Comutador com retenção, ф22mm, cor preta, 2 posições, com blocos de contato 2NA+2NF
</t>
  </si>
  <si>
    <t>Sinalizador luminoso, redondo, aro frontal pretonas cor vermelha (vm) com lâmpada neon/220V, soquete BA9S</t>
  </si>
  <si>
    <t>Sinalizador luminoso, redondo, aro frontal pretonas cor âmbar (am) com lâmpada neon/110V, soquete BA9S</t>
  </si>
  <si>
    <t>Mini-Disjuntor bipolar, tipo 5Sx1, curva C, 20A</t>
  </si>
  <si>
    <t>Mini-Disjuntor bipolar, tipo 5Sx1, curva C, 25A</t>
  </si>
  <si>
    <t>Mini-Disjuntor tripolar, tipo 5Sx1, curva C, 15A</t>
  </si>
  <si>
    <t>Disjuntor tripolar, 3VF23-13, IN= 32A, Icu = 65 kA/220V</t>
  </si>
  <si>
    <t>Disjuntor tripolar, 3VF23-13, IN= 50A, Icu = 65 kA/220V</t>
  </si>
  <si>
    <t>Disjuntor tripolar, 3VF23-13, IN= 100A, Icu = 65 kA/220V</t>
  </si>
  <si>
    <t>Disjuntor tripolar, 3VF23-13, IN= 125A, Icu = 65 kA/220V</t>
  </si>
  <si>
    <t>Luminária de sobrepor completa com 2 lâmpadas fluorescentes tubulares de 32W com reator eletrônico duplo</t>
  </si>
  <si>
    <t>Luminária de sobrepor completa com 2 lâmpadas fluorescentes tubulares de 16W com reator eletrônico duplo</t>
  </si>
  <si>
    <t xml:space="preserve">Luminária de embutir em piso completa com uma lâmpada a vapor metálico de 70W, grau de proteção IP 65 (proteção hermética contra poeira e proteção contra jatos d´água), com ignitor e reator eletrônico de alta freqüência, alto fator de potência e baixa taxa de distorção harmônica (FP &gt; 0,92 e THD &lt; 10%). </t>
  </si>
  <si>
    <t>Suporte de interruptor simples para duto em aço perfil revestido com pintura em epóxi a pó.</t>
  </si>
  <si>
    <t xml:space="preserve">Suporte de tomadas para duto em aço perfil revestido com pintura em epóxi a pó, com entrada para duas tomadas quadradas 2P+T. </t>
  </si>
  <si>
    <t>Tomada universal, circular, 2P+T, 15A/250V, cor preta.</t>
  </si>
  <si>
    <t>#10mm2</t>
  </si>
  <si>
    <t>Disjuntor tripolar, JXD63B250, IN= 200A,  Icu = 35 kA/380V, tensão nominal máxima 415V</t>
  </si>
  <si>
    <t>Disjuntor tripolar tipo LFC3M450, IN= 350A, Icu = 65 kA/220V, tensão nominal máxima 240V</t>
  </si>
  <si>
    <t>Vedação para saída de vaso sanitário série N 100mm</t>
  </si>
  <si>
    <t>Adaptadores para sifão</t>
  </si>
  <si>
    <t>Adaptador para válvula de pia, lavatório, tanque e bebedouro série N 40x1"</t>
  </si>
  <si>
    <t xml:space="preserve">Tê série R 100x50mm </t>
  </si>
  <si>
    <t xml:space="preserve">Tê série R 75x50mm </t>
  </si>
  <si>
    <t xml:space="preserve">Tê série R 100mm </t>
  </si>
  <si>
    <t xml:space="preserve">Tê série R 75mm </t>
  </si>
  <si>
    <t xml:space="preserve">Tê série N 50mm </t>
  </si>
  <si>
    <t>Caixa sifonada</t>
  </si>
  <si>
    <t>Corpo caixa sifonada 250x230x75mm</t>
  </si>
  <si>
    <t>Corpo caixa sifonada 150x185x75mm</t>
  </si>
  <si>
    <t>Corpo caixa seca 100x100x40mm</t>
  </si>
  <si>
    <t>Grelha redonda de alumínio 150mm</t>
  </si>
  <si>
    <t>Grelha redonda de alumínio 100mm</t>
  </si>
  <si>
    <t>Grelha redonda escamoteável em aço inox, cromada, com caixilho 150mm</t>
  </si>
  <si>
    <t>Grelha redonda escamoteável em aço inox, cromada, com caixilho 100mm</t>
  </si>
  <si>
    <t>Antiespuma 150mm</t>
  </si>
  <si>
    <t>Caixa de inspeção</t>
  </si>
  <si>
    <t xml:space="preserve">Lajes </t>
  </si>
  <si>
    <t>Tampa cega redonda de aluminio 250mm</t>
  </si>
  <si>
    <t>Porta grelha redondo cromado 250mm</t>
  </si>
  <si>
    <t>Porta grelha redondo cromado 150mm</t>
  </si>
  <si>
    <t>Porta grelha redondo cromado 100mm</t>
  </si>
  <si>
    <t>Caixa de gordura</t>
  </si>
  <si>
    <t>Subtotal item 07.02.000</t>
  </si>
  <si>
    <r>
      <t xml:space="preserve">Conexão alargadora de seção (expansão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/ ø 40 cm)</t>
    </r>
  </si>
  <si>
    <t>Abraçadeira simples para duto de exaustão ø 40 cm</t>
  </si>
  <si>
    <t>Caixa de gordura dupla, 120 litros, 60x60x95 cm</t>
  </si>
  <si>
    <t>Caixa de gordura especial, 350 litros, 80x80x105 cm</t>
  </si>
  <si>
    <t>Tampa de ferro fundido 60x60 cm, tipo leve, para caixas de gordura dupla e especial</t>
  </si>
  <si>
    <t>Terminal de ventilação</t>
  </si>
  <si>
    <t>Terminal de ventilação 75mm</t>
  </si>
  <si>
    <t>Terminal de ventilação 50mm</t>
  </si>
  <si>
    <t>Caixa de inspeção em alvenaria</t>
  </si>
  <si>
    <t>Caixa de inspeção em alvenaria 60x60cm</t>
  </si>
  <si>
    <t>Tampa de ferro fundido tipo leve 60x60cm para caixa de inspeção</t>
  </si>
  <si>
    <t>Caixa de inspeção em alvenaria 80x80cm</t>
  </si>
  <si>
    <t>Poço de visita em alvenaria com fundo em concreto, 110x110 cm</t>
  </si>
  <si>
    <t>Tampa de ferro fundido tipo pesado Ø60cm para poço de visita</t>
  </si>
  <si>
    <t>Subtotal item 05.04.300</t>
  </si>
  <si>
    <t>Grades e portões h=210cm</t>
  </si>
  <si>
    <t>Telhas cerämicas</t>
  </si>
  <si>
    <t>Telhas de vidro</t>
  </si>
  <si>
    <t>Pintura acrílica s/ massa corrida</t>
  </si>
  <si>
    <t>Pintura esmalte em portas em madeira</t>
  </si>
  <si>
    <t>Tratamento em verniz em rodameio de madeira</t>
  </si>
  <si>
    <t>Pintura esmalte em esquadrias e grades de ferro</t>
  </si>
  <si>
    <t>Bancadas e balcões em granito Cinza Andorinha</t>
  </si>
  <si>
    <t>Prateleiras em granito Cinza Andorinha</t>
  </si>
  <si>
    <t>Rodamão em granito h=10cm Cinza Andorinha</t>
  </si>
  <si>
    <t>Acabamento de bordas em bancadas e balcões de Cinza Andorinha</t>
  </si>
  <si>
    <t>Acabamento de armários e escaninhos de Cinza Andorinha</t>
  </si>
  <si>
    <t>Acabamento de prateleiras de Cinza Andorinha</t>
  </si>
  <si>
    <t>Guarda-corpos metalico castelo d'água h=120cm</t>
  </si>
  <si>
    <t>Plataforma metalica de transição das escadas do castelo d'água</t>
  </si>
  <si>
    <t>06.01.415</t>
  </si>
  <si>
    <t xml:space="preserve">Fixadores </t>
  </si>
  <si>
    <t xml:space="preserve">Chubadores 3/8"CBA </t>
  </si>
  <si>
    <t>Parafuso e bucha S6</t>
  </si>
  <si>
    <t>Suspensão simples para tirante 1/4"</t>
  </si>
  <si>
    <t>Suspensão para luminária</t>
  </si>
  <si>
    <t>Porca sextavada e arruela lisa 1/4"</t>
  </si>
  <si>
    <t>07.04.200</t>
  </si>
  <si>
    <t>REDE DE DUTOS</t>
  </si>
  <si>
    <t>07.04.300</t>
  </si>
  <si>
    <t>EQUIPAMENTOS AUXILIARES</t>
  </si>
  <si>
    <t>07.04.400</t>
  </si>
  <si>
    <t>Subtotal item 07.04.000</t>
  </si>
  <si>
    <t xml:space="preserve">Vergalhão rosca total 1/4"  </t>
  </si>
  <si>
    <t>TUBULAÇÕES DE AÇO CARBONO E CONEXÕES DE FERRO MALEÁVEL</t>
  </si>
  <si>
    <t xml:space="preserve">07.07.101 </t>
  </si>
  <si>
    <t>Tubo de aço sem costura SCH-40 ASTM A-106, diâmetro 3/4"</t>
  </si>
  <si>
    <t>Tubo de aço sem costura SCH-40 ASTM A-106, diâmetro 1/2"</t>
  </si>
  <si>
    <t xml:space="preserve">07.07.103 </t>
  </si>
  <si>
    <t xml:space="preserve">Tê de redução NPT classe 300, roscável, diâmetro 3/4"x1/2" </t>
  </si>
  <si>
    <t xml:space="preserve">07.07.104 </t>
  </si>
  <si>
    <t>Redução</t>
  </si>
  <si>
    <t xml:space="preserve">Luva de redução FG NPT classe 300, roscável, diâmetro 3/4"x1/2" </t>
  </si>
  <si>
    <t xml:space="preserve">Luva de redução FG NPT classe 300, roscável, diâmetro 1/2"x1/4" </t>
  </si>
  <si>
    <t>07.07.107</t>
  </si>
  <si>
    <t>Locação da obra</t>
  </si>
  <si>
    <t>04.01.100</t>
  </si>
  <si>
    <t>PAREDES E DIVISÓRIAS</t>
  </si>
  <si>
    <t>Alvenaria de bloco cerâmico</t>
  </si>
  <si>
    <r>
      <t>Duto para exaustão de ar ø 19,5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</si>
  <si>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Duto para exaustão de ar ø 40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</si>
  <si>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Eletrodutos e Acessórios</t>
    </r>
    <r>
      <rPr>
        <sz val="10"/>
        <rFont val="Arial"/>
        <family val="0"/>
      </rPr>
      <t xml:space="preserve"> </t>
    </r>
  </si>
  <si>
    <r>
      <t>Eletroduto de Pead-Polietileno de alta densidade corrugado, Ø1 1/2</t>
    </r>
    <r>
      <rPr>
        <sz val="10"/>
        <rFont val="Calibri"/>
        <family val="2"/>
      </rPr>
      <t>"</t>
    </r>
  </si>
  <si>
    <t>Marcação 1ª fiada alvenaria de bloco cerâmico</t>
  </si>
  <si>
    <t>Levante de alvenaria de bloco cerâmico</t>
  </si>
  <si>
    <t>Aperto de alvenaria de bloco cerâmico</t>
  </si>
  <si>
    <t>Divisórias em granito</t>
  </si>
  <si>
    <t>Portas</t>
  </si>
  <si>
    <t>Janelas</t>
  </si>
  <si>
    <t>Grades e portões</t>
  </si>
  <si>
    <t>VIDROS</t>
  </si>
  <si>
    <t>COBERTURA</t>
  </si>
  <si>
    <t>Estrutura em madeira para cobertura</t>
  </si>
  <si>
    <t>Cumeeiras/Espigões</t>
  </si>
  <si>
    <t>IMPERMEABILIZAÇÃO</t>
  </si>
  <si>
    <t>Impermeabilização de calhas (piso)</t>
  </si>
  <si>
    <t>Impermeabilização de calhas (telhado)  com manta asfáltica</t>
  </si>
  <si>
    <t>Paredes</t>
  </si>
  <si>
    <t>Emboço</t>
  </si>
  <si>
    <t>Reboco</t>
  </si>
  <si>
    <t>Cerâmica 20x20</t>
  </si>
  <si>
    <t>Rejuntamento de cerâmica 20x20</t>
  </si>
  <si>
    <t>Tetos</t>
  </si>
  <si>
    <t>Paredes e fachadas</t>
  </si>
  <si>
    <t>Chapisco externo</t>
  </si>
  <si>
    <t>Cerâmica 10x10</t>
  </si>
  <si>
    <t>Rejuntamento de cerâmica 10x10</t>
  </si>
  <si>
    <t>PAVIMENTAÇÃO</t>
  </si>
  <si>
    <t>Camada impermeabilizadora de concreto</t>
  </si>
  <si>
    <t>Regularização de piso</t>
  </si>
  <si>
    <t>Bloco de concreto intertravado</t>
  </si>
  <si>
    <t>Granitina</t>
  </si>
  <si>
    <t>Calha de concreto com grelhas</t>
  </si>
  <si>
    <t>SOLEIRAS, RODAPÉS E PEITORIS</t>
  </si>
  <si>
    <t>Soleiras em granito e=15cm</t>
  </si>
  <si>
    <t>Rejuntamento de rodapés de cerâmica</t>
  </si>
  <si>
    <t>Rodameio de madeira L=10cm</t>
  </si>
  <si>
    <t>PINTURA</t>
  </si>
  <si>
    <t>Paredes internas</t>
  </si>
  <si>
    <t>Pintura acrílica c/ massa corrida</t>
  </si>
  <si>
    <t>Pintura PVA</t>
  </si>
  <si>
    <t>Paredes externas</t>
  </si>
  <si>
    <t>Pintura PVA c/ massa corrida</t>
  </si>
  <si>
    <t>Outros</t>
  </si>
  <si>
    <t>SERVIÇOS COMPLEMENTARES</t>
  </si>
  <si>
    <t>Barras de proteção c=300cm h=45cm</t>
  </si>
  <si>
    <t>Escadas metálicas do castelo d'água com proteção</t>
  </si>
  <si>
    <t>cj.</t>
  </si>
  <si>
    <t>Bancos de concreto da administração</t>
  </si>
  <si>
    <t>Bancos de concreto do pátio</t>
  </si>
  <si>
    <t>Mastros para bandeiras</t>
  </si>
  <si>
    <t>Quadro negro</t>
  </si>
  <si>
    <t>Alçapão de acesso à caixa d'água</t>
  </si>
  <si>
    <t>SERVIÇOS FINAIS</t>
  </si>
  <si>
    <t>Limpeza final da obra</t>
  </si>
  <si>
    <t>Custo total</t>
  </si>
  <si>
    <t>Niple NPT classe 300, diâmetro 3/4"</t>
  </si>
  <si>
    <t>Niple NPT classe 300, diâmetro 1/2"</t>
  </si>
  <si>
    <t>07.07.111</t>
  </si>
  <si>
    <t>Meia luva</t>
  </si>
  <si>
    <t>Meia luva com assento para solda NPT classe 300, diâmetro 3/4"</t>
  </si>
  <si>
    <t>07.07.113</t>
  </si>
  <si>
    <t>União NPT classe 300, diâmetro 3/4"</t>
  </si>
  <si>
    <t>07.07.114</t>
  </si>
  <si>
    <t>Cotovelo</t>
  </si>
  <si>
    <t>Cotovelo FG NPT classe 300, diâmetro 3/4"</t>
  </si>
  <si>
    <t>Cotovelo FG NPT classe 300, diâmetro 1/2"</t>
  </si>
  <si>
    <t>07.07.117</t>
  </si>
  <si>
    <t>Válvula</t>
  </si>
  <si>
    <t>Válvula esfera NPT classe 300, diâmetro 3/4"</t>
  </si>
  <si>
    <t>07.07.119</t>
  </si>
  <si>
    <t>Tampão</t>
  </si>
  <si>
    <t>Tampão NPT classe 300, diâmetro 3/4"</t>
  </si>
  <si>
    <t>Tampão NPT classe 300, diâmetro 1/4"</t>
  </si>
  <si>
    <t xml:space="preserve">07.07.300 </t>
  </si>
  <si>
    <t>07.07.302</t>
  </si>
  <si>
    <t>Pig Tail</t>
  </si>
  <si>
    <t>Pig tail flexível de borracha para botijão P45</t>
  </si>
  <si>
    <t>07.07.303</t>
  </si>
  <si>
    <t>Regulador</t>
  </si>
  <si>
    <t>Regulador de 1° estágio, NPT, com manômetro, diâmetro 1/2"</t>
  </si>
  <si>
    <t>03.02.000</t>
  </si>
  <si>
    <t>ESTRUTURAS DE CONCRETO</t>
  </si>
  <si>
    <t>03.02.100</t>
  </si>
  <si>
    <t>Concreto Armado</t>
  </si>
  <si>
    <t>03.02.110</t>
  </si>
  <si>
    <t>Pilares</t>
  </si>
  <si>
    <t>Formas</t>
  </si>
  <si>
    <t>m²</t>
  </si>
  <si>
    <t>Armadura</t>
  </si>
  <si>
    <t>Concreto 25 Mpa</t>
  </si>
  <si>
    <t>m³</t>
  </si>
  <si>
    <t>03.02.120</t>
  </si>
  <si>
    <t>Vigas</t>
  </si>
  <si>
    <t>03.02.130</t>
  </si>
  <si>
    <t>03.02.170</t>
  </si>
  <si>
    <t>Caixas d'água</t>
  </si>
  <si>
    <t xml:space="preserve">06.09.005  </t>
  </si>
  <si>
    <t xml:space="preserve">06.09.007 </t>
  </si>
  <si>
    <t>07.00.000</t>
  </si>
  <si>
    <t>INSTALAÇÕES MECÂNICAS E DE UTILIDADES</t>
  </si>
  <si>
    <t>07.02.000</t>
  </si>
  <si>
    <t>AR CONDICIONADO CENTRAL</t>
  </si>
  <si>
    <t>Subtotal item   05.01.200</t>
  </si>
  <si>
    <t>Subtotal item 05.01.500</t>
  </si>
  <si>
    <t>Subtotal item 05.03.300</t>
  </si>
  <si>
    <t>Subtotal item 05.03.900</t>
  </si>
  <si>
    <t>Subtotal item 06.01.222</t>
  </si>
  <si>
    <t>Subtotal item 06.01.403</t>
  </si>
  <si>
    <t>Subtotal item 06.01.415</t>
  </si>
  <si>
    <t xml:space="preserve">Subtotal item 06.01.404 </t>
  </si>
  <si>
    <t>Subtotal item 06.01.500</t>
  </si>
  <si>
    <t>Subtotal item 06.09.001</t>
  </si>
  <si>
    <t>Subtotal item 06.09.009</t>
  </si>
  <si>
    <t>Subtotal item 06.09.012</t>
  </si>
  <si>
    <t xml:space="preserve">Eletrodutos e Acessórios </t>
  </si>
  <si>
    <t>Subtotal item 05.01.600</t>
  </si>
  <si>
    <t>Subtotal item 06.01.400</t>
  </si>
  <si>
    <t>Subtotal item 05.01.700</t>
  </si>
  <si>
    <t/>
  </si>
  <si>
    <t>07.04.000</t>
  </si>
  <si>
    <t>VENTILAÇÃO MECÂNICA</t>
  </si>
  <si>
    <t>07.02.700</t>
  </si>
  <si>
    <t>Gaiola anti-furto em aço para aparelho condicionador de janela 30 kBTU/h</t>
  </si>
  <si>
    <t>Gaiola anti-furto em aço para aparelho condicionador de janela 21 kBTU/h</t>
  </si>
  <si>
    <t>Gaiola anti-furto em aço para aparelho condicionador de janela 10 kBTU/h</t>
  </si>
  <si>
    <t>Cerâmica</t>
  </si>
  <si>
    <t>Rejuntamento de cerâmica</t>
  </si>
  <si>
    <t>Rodapé em cerâmica</t>
  </si>
  <si>
    <t>DESCRIÇÃO DOS SERVIÇOS</t>
  </si>
  <si>
    <t>VALOR (R$)</t>
  </si>
  <si>
    <t>Subtotal item 03.01.000</t>
  </si>
  <si>
    <t>Subtotal item 02.04.000</t>
  </si>
  <si>
    <t>Subtotal item 03.02.000</t>
  </si>
  <si>
    <t>Tubos</t>
  </si>
  <si>
    <t>Adaptadores</t>
  </si>
  <si>
    <t>Buchas de redução</t>
  </si>
  <si>
    <t>Joelhos</t>
  </si>
  <si>
    <t>Luvas</t>
  </si>
  <si>
    <t xml:space="preserve">Chumbadores 3/8"CBA </t>
  </si>
  <si>
    <t>Regulador de 2° estágio, baixa pressão, NPT com registro</t>
  </si>
  <si>
    <t>07.07.304</t>
  </si>
  <si>
    <t>Registro</t>
  </si>
  <si>
    <t>Registro de linha NPT 1/2" x SAE 3/8"</t>
  </si>
  <si>
    <t>07.07.305</t>
  </si>
  <si>
    <t>Manômetro</t>
  </si>
  <si>
    <t>Manômetro com caixa em aço carbono, 0-300 psi, NPT entrada 1/4"</t>
  </si>
  <si>
    <t>07.07.306</t>
  </si>
  <si>
    <t>Braçadeira</t>
  </si>
  <si>
    <t>Braçadeira metálica tipo ômega para tubo diâmetro 3/4"</t>
  </si>
  <si>
    <t>m</t>
  </si>
  <si>
    <t>kg</t>
  </si>
  <si>
    <t>ITEM</t>
  </si>
  <si>
    <t>UNID.</t>
  </si>
  <si>
    <t>QUANT.</t>
  </si>
  <si>
    <t>03.01.420</t>
  </si>
  <si>
    <t>03.01.000</t>
  </si>
  <si>
    <t>FUNDAÇÕES</t>
  </si>
  <si>
    <t xml:space="preserve">Concreto </t>
  </si>
  <si>
    <t>Aço</t>
  </si>
  <si>
    <t>Fundações - Estacas</t>
  </si>
  <si>
    <t>Fundações - Blocos</t>
  </si>
  <si>
    <r>
      <t>Escavação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>=30cm</t>
    </r>
  </si>
  <si>
    <t>pç</t>
  </si>
  <si>
    <t>ACESSÓRIOS</t>
  </si>
  <si>
    <t>EQUIPAMENTOS E ACESSÓRIOS</t>
  </si>
  <si>
    <t xml:space="preserve">05.01.200 </t>
  </si>
  <si>
    <t>Armadura Complementar</t>
  </si>
  <si>
    <t>TUBULAÇÕES E CONEXÕES DE PVC RÍGIDO</t>
  </si>
  <si>
    <t xml:space="preserve">05.01.201 </t>
  </si>
  <si>
    <t>Tubo</t>
  </si>
  <si>
    <t>Tubo PVC soldável, diâmetro 25mm</t>
  </si>
  <si>
    <t>Tubo PVC soldável, diâmetro 32mm</t>
  </si>
  <si>
    <t>Tubo PVC soldável, diâmetro 50mm</t>
  </si>
  <si>
    <t>Tubo PVC soldável, diâmetro 60mm</t>
  </si>
  <si>
    <t>Tubo PVC soldável, diâmetro 85mm</t>
  </si>
  <si>
    <t xml:space="preserve">05.01.202 </t>
  </si>
  <si>
    <t>Adaptador PVC soldável curto com bolsa e rosca, diâmetro 25x3/4"</t>
  </si>
  <si>
    <t>un</t>
  </si>
  <si>
    <t>Adaptador PVC soldável curto com bolsa e rosca, diâmetro 32x1"</t>
  </si>
  <si>
    <t>Adaptador PVC soldável curto com bolsa e rosca, diâmetro 50x1.1/2"</t>
  </si>
  <si>
    <t>Adaptador PVC soldável curto com bolsa e rosca, diâmetro 85x3"</t>
  </si>
  <si>
    <t>Adaptador PVC soldável com flanges livres, diâmetro 25x3/4"</t>
  </si>
  <si>
    <t>Adaptador PVC soldável com flanges livres, diâmetro 32x1"</t>
  </si>
  <si>
    <t>Adaptador PVC soldável com flanges livres, diâmetro 50x1.1/2"</t>
  </si>
  <si>
    <t>Adaptador PVC soldável com flanges livres, diâmetro 85x3"</t>
  </si>
  <si>
    <t xml:space="preserve">05.01.203 </t>
  </si>
  <si>
    <t>Bucha de redução</t>
  </si>
  <si>
    <t xml:space="preserve">Bucha de  redução, PVC soldável, diâmetro 32x25mm </t>
  </si>
  <si>
    <t xml:space="preserve">Bucha de  redução, PVC soldável, diâmetro 50x25mm </t>
  </si>
  <si>
    <t xml:space="preserve">Bucha de  redução, PVC soldável, diâmetro 50x32mm </t>
  </si>
  <si>
    <t xml:space="preserve">Bucha de  redução, PVC soldável, diâmetro 60x25mm </t>
  </si>
  <si>
    <t xml:space="preserve">Bucha de  redução, PVC soldável, diâmetro 60x32mm </t>
  </si>
  <si>
    <t xml:space="preserve">Bucha de  redução, PVC soldável, diâmetro 60x50mm </t>
  </si>
  <si>
    <t xml:space="preserve">Bucha de  redução, PVC soldável, diâmetro 85x60mm </t>
  </si>
  <si>
    <t xml:space="preserve">05.01.207 </t>
  </si>
  <si>
    <t>Joelho</t>
  </si>
  <si>
    <t>Joelho  90º PVC soldável, diâmetro 25mm</t>
  </si>
  <si>
    <t>Joelho  90º PVC soldável, diâmetro 32mm</t>
  </si>
  <si>
    <t>Joelho  90º PVC soldável, diâmetro 50mm</t>
  </si>
  <si>
    <t>Joelho  90º PVC soldável, diâmetro 60mm</t>
  </si>
  <si>
    <t>Joelho  90º PVC soldável, diâmetro 85mm</t>
  </si>
  <si>
    <t>Joelho  45º PVC soldável, diâmetro 25mm</t>
  </si>
  <si>
    <t>Joelho  45º PVC soldável, diâmetro 32mm</t>
  </si>
  <si>
    <t>Joelho  45º PVC soldável, diâmetro 50mm</t>
  </si>
  <si>
    <t>Joelho  90º PVC soldável com bucha de latão, diâmetro 25x3/4"</t>
  </si>
  <si>
    <t>Joelho de redução 90º PVC soldável com bucha de latão, diâmetro 25x1/2"</t>
  </si>
  <si>
    <t>Joelho de redução 90º PVC soldável, diâmetro 32x25mm</t>
  </si>
  <si>
    <t xml:space="preserve">05.01.208 </t>
  </si>
  <si>
    <t>Luva</t>
  </si>
  <si>
    <t>Luva de PVC soldável diâmetro 25mm</t>
  </si>
  <si>
    <t>Luva de PVC soldável diâmetro 32mm</t>
  </si>
  <si>
    <t>Luva de PVC soldável diâmetro 50mm</t>
  </si>
  <si>
    <t>Luva de PVC soldável diâmetro 60mm</t>
  </si>
  <si>
    <t>Luva de PVC soldável diâmetro 85mm</t>
  </si>
  <si>
    <t>Luva de redução de PVC soldável com rosca diâmetro 25x1/2"</t>
  </si>
  <si>
    <t xml:space="preserve">05.01.209 </t>
  </si>
  <si>
    <t>Tê</t>
  </si>
  <si>
    <t>Tê de 90º  PVC soldável, diâmetro 25mm</t>
  </si>
  <si>
    <t>Tê de 90º  PVC soldável, diâmetro 32mm</t>
  </si>
  <si>
    <t>Tê de 90º  PVC soldável, diâmetro 50mm</t>
  </si>
  <si>
    <t>Tê de 90º  PVC soldável, diâmetro 60mm</t>
  </si>
  <si>
    <t>Tê de 90º  PVC soldável, diâmetro 85mm</t>
  </si>
  <si>
    <t>Tê de redução PVC soldável com rosca central, diâmetro 25x1/2"</t>
  </si>
  <si>
    <t>Tê de redução PVC soldável com rosca central, diâmetro 32x3/4"</t>
  </si>
  <si>
    <t>Tê de redução PVC soldável, diâmetro 32x25mm</t>
  </si>
  <si>
    <t>Tê de redução PVC soldável, diâmetro 50x25mm</t>
  </si>
  <si>
    <t>Tê de redução PVC soldável, diâmetro 60x25mm</t>
  </si>
  <si>
    <t>Tê de redução PVC soldável, diâmetro 85x60mm</t>
  </si>
  <si>
    <t xml:space="preserve">05.01.210 </t>
  </si>
  <si>
    <t>União</t>
  </si>
  <si>
    <t>União de PVC soldável diâmetro 25mm</t>
  </si>
  <si>
    <t>União de PVC soldável diâmetro 32mm</t>
  </si>
  <si>
    <t>União de PVC soldável diâmetro 50mm</t>
  </si>
  <si>
    <t>União de PVC soldável diâmetro 85mm</t>
  </si>
  <si>
    <t xml:space="preserve">05.01.213 </t>
  </si>
  <si>
    <t>Plugue</t>
  </si>
  <si>
    <t>Plugue de PVC com rosca diâmetro 1/2"</t>
  </si>
  <si>
    <t>Plugue de PVC com rosca diâmetro 3/4"</t>
  </si>
  <si>
    <t>Plugue de PVC com rosca diâmetro 1.1/4"</t>
  </si>
  <si>
    <t>05.01.500</t>
  </si>
  <si>
    <t>APARELHOS E ACESSÓRIOS SANITÁRIOS</t>
  </si>
  <si>
    <t>Lavatório individual com coluna suspensa, cor branca</t>
  </si>
  <si>
    <t>Cuba de embutir oval grande, cor branca</t>
  </si>
  <si>
    <t>Cuba de embutir redonda pequena, cor branca</t>
  </si>
  <si>
    <t>Bacia sifonada com abertura frontal, cor branca</t>
  </si>
  <si>
    <t>Bacia sifonada infantil, cor branca</t>
  </si>
  <si>
    <t>Bacia sifonada sem abertura frontal, cor branca</t>
  </si>
  <si>
    <t>Assento para bacia com abertura frontal, cor branca</t>
  </si>
  <si>
    <t>Assento para bacia infantil, cor branca</t>
  </si>
  <si>
    <t>Assento para bacia sem abertura frontal, cor branca</t>
  </si>
  <si>
    <t>Cuba para pia de aço inox, 625x505x300mm, acabamento alto brilho</t>
  </si>
  <si>
    <t>Cuba para pia de aço inox, 560x340x140mm, acabamento polido</t>
  </si>
  <si>
    <t>Tanque duplo com capacidade de 27+30 litros, acabamento alto brilho, 1200x550mm</t>
  </si>
  <si>
    <t>Torneira de mesa, bica alta</t>
  </si>
  <si>
    <t>Torneira de parede</t>
  </si>
  <si>
    <t>Torneira de mesa, bica baixa</t>
  </si>
  <si>
    <t>Torneira elétrica, 5500W</t>
  </si>
  <si>
    <t>Torneira de parede, bica móvel</t>
  </si>
  <si>
    <t>Torneira de mesa, bica móvel</t>
  </si>
  <si>
    <t>Torneira para uso geral</t>
  </si>
  <si>
    <t>Torneira para jardim/mangueira</t>
  </si>
  <si>
    <t>Torneira de bóia, diâmetro 25mm</t>
  </si>
  <si>
    <t>Registro de pressão com canopla p/ chuveiro, diâmetro 3/4"</t>
  </si>
  <si>
    <t>Registro de gaveta bruto, diâmetro 3/4"</t>
  </si>
  <si>
    <t>Registro de gaveta bruto, diâmetro 1"</t>
  </si>
  <si>
    <t>Registro de gaveta bruto, diâmetro 1.1/2"</t>
  </si>
  <si>
    <t>Registro de gaveta bruto, diâmetro 3"</t>
  </si>
  <si>
    <t>Registro de gaveta com canopla, diâmetro 3/4"</t>
  </si>
  <si>
    <t>Registro de gaveta com canopla, diâmetro 1"</t>
  </si>
  <si>
    <t>Registro de gaveta com canopla, diâmetro 1.1/2"</t>
  </si>
  <si>
    <t>Ligação flexível metálica para lavatório de 1/2"</t>
  </si>
  <si>
    <t>Ligação flexível metálica para pia de 3/4"</t>
  </si>
  <si>
    <t>Ducha elétrica com desviador, 5500W, cor branca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</si>
</sst>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_(* #,##0_);_(* \(#,##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;[Red]#,##0.00"/>
    <numFmt numFmtId="185" formatCode="&quot;R$&quot;#,##0_);\(&quot;R$&quot;#,##0\)"/>
    <numFmt numFmtId="186" formatCode="&quot;R$&quot;#,##0_);[Red]\(&quot;R$&quot;#,##0\)"/>
    <numFmt numFmtId="187" formatCode="&quot;R$&quot;#,##0.00_);\(&quot;R$&quot;#,##0.00\)"/>
    <numFmt numFmtId="188" formatCode="&quot;R$&quot;#,##0.00_);[Red]\(&quot;R$&quot;#,##0.00\)"/>
    <numFmt numFmtId="189" formatCode="_(&quot;R$&quot;* #,##0_);_(&quot;R$&quot;* \(#,##0\);_(&quot;R$&quot;* &quot;-&quot;_);_(@_)"/>
    <numFmt numFmtId="190" formatCode="_(&quot;R$&quot;* #,##0.00_);_(&quot;R$&quot;* \(#,##0.00\);_(&quot;R$&quot;* &quot;-&quot;??_);_(@_)"/>
    <numFmt numFmtId="191" formatCode="00000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_);_(* \(#,##0.0000\);_(* &quot;-&quot;????_);_(@_)"/>
    <numFmt numFmtId="196" formatCode="_(* #,##0.000_);_(* \(#,##0.000\);_(* &quot;-&quot;???_);_(@_)"/>
    <numFmt numFmtId="197" formatCode="d/m/yy"/>
    <numFmt numFmtId="198" formatCode="00000\-000"/>
    <numFmt numFmtId="199" formatCode="d\-mmm\-yy"/>
    <numFmt numFmtId="200" formatCode="d\ \ mmmm\,\ yyyy"/>
    <numFmt numFmtId="201" formatCode="&quot;R$ &quot;#,##0.00"/>
    <numFmt numFmtId="202" formatCode="0_);\(0\)"/>
    <numFmt numFmtId="203" formatCode="#,##0.0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left" vertical="justify" indent="1"/>
    </xf>
    <xf numFmtId="0" fontId="0" fillId="0" borderId="10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quotePrefix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wrapText="1"/>
    </xf>
    <xf numFmtId="2" fontId="0" fillId="0" borderId="1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justify"/>
    </xf>
    <xf numFmtId="4" fontId="1" fillId="0" borderId="10" xfId="0" applyNumberFormat="1" applyFont="1" applyFill="1" applyBorder="1" applyAlignment="1">
      <alignment horizontal="right" vertical="justify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quotePrefix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justify"/>
    </xf>
    <xf numFmtId="4" fontId="0" fillId="0" borderId="10" xfId="0" applyNumberFormat="1" applyFont="1" applyFill="1" applyBorder="1" applyAlignment="1" quotePrefix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justify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 vertical="justify"/>
    </xf>
    <xf numFmtId="4" fontId="0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elangelo\dados\Or&#231;amentos\Or&#231;amento%20Toulon\Funda&#231;&#227;o\TUBUL&#21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FUND."/>
      <sheetName val="1.A-FUND-TUB"/>
      <sheetName val="1.A-FUND-TUB ELIP"/>
      <sheetName val="1.A-TUB.-CENT."/>
      <sheetName val="1.A-TUB.-DIV."/>
      <sheetName val="1.A3-TUB.-CA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0"/>
  <sheetViews>
    <sheetView showGridLines="0"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1.7109375" style="178" customWidth="1"/>
    <col min="2" max="2" width="93.8515625" style="53" customWidth="1"/>
    <col min="3" max="3" width="7.8515625" style="178" customWidth="1"/>
    <col min="4" max="4" width="10.7109375" style="179" customWidth="1"/>
    <col min="5" max="5" width="15.7109375" style="180" customWidth="1"/>
    <col min="6" max="6" width="14.7109375" style="181" customWidth="1"/>
    <col min="7" max="16384" width="9.140625" style="53" customWidth="1"/>
  </cols>
  <sheetData>
    <row r="1" spans="1:6" s="61" customFormat="1" ht="12.75">
      <c r="A1" s="39" t="s">
        <v>808</v>
      </c>
      <c r="B1" s="39" t="s">
        <v>785</v>
      </c>
      <c r="C1" s="39" t="s">
        <v>809</v>
      </c>
      <c r="D1" s="39" t="s">
        <v>810</v>
      </c>
      <c r="E1" s="40" t="s">
        <v>60</v>
      </c>
      <c r="F1" s="38" t="s">
        <v>786</v>
      </c>
    </row>
    <row r="2" spans="1:6" ht="12.75">
      <c r="A2" s="104" t="s">
        <v>4</v>
      </c>
      <c r="B2" s="105" t="s">
        <v>5</v>
      </c>
      <c r="C2" s="104"/>
      <c r="D2" s="111"/>
      <c r="E2" s="111"/>
      <c r="F2" s="112"/>
    </row>
    <row r="3" spans="1:6" s="60" customFormat="1" ht="12.75">
      <c r="A3" s="63" t="s">
        <v>1</v>
      </c>
      <c r="B3" s="9" t="s">
        <v>2</v>
      </c>
      <c r="C3" s="9"/>
      <c r="D3" s="15"/>
      <c r="E3" s="16"/>
      <c r="F3" s="59"/>
    </row>
    <row r="4" spans="1:6" s="60" customFormat="1" ht="12.75">
      <c r="A4" s="2"/>
      <c r="B4" s="32" t="s">
        <v>379</v>
      </c>
      <c r="C4" s="26" t="s">
        <v>744</v>
      </c>
      <c r="D4" s="19">
        <v>25.41</v>
      </c>
      <c r="E4" s="18"/>
      <c r="F4" s="59">
        <f>D4*E4</f>
        <v>0</v>
      </c>
    </row>
    <row r="5" spans="1:6" s="60" customFormat="1" ht="12.75">
      <c r="A5" s="2"/>
      <c r="B5" s="32" t="s">
        <v>3</v>
      </c>
      <c r="C5" s="26" t="s">
        <v>744</v>
      </c>
      <c r="D5" s="19">
        <v>3</v>
      </c>
      <c r="E5" s="18"/>
      <c r="F5" s="59">
        <f>D5*E5</f>
        <v>0</v>
      </c>
    </row>
    <row r="6" spans="1:6" s="60" customFormat="1" ht="12.75">
      <c r="A6" s="3"/>
      <c r="B6" s="21" t="s">
        <v>651</v>
      </c>
      <c r="C6" s="26" t="s">
        <v>744</v>
      </c>
      <c r="D6" s="19">
        <v>1118.48</v>
      </c>
      <c r="E6" s="18"/>
      <c r="F6" s="59">
        <f>D6*E6</f>
        <v>0</v>
      </c>
    </row>
    <row r="7" spans="1:6" s="48" customFormat="1" ht="12.75">
      <c r="A7" s="194" t="s">
        <v>788</v>
      </c>
      <c r="B7" s="194"/>
      <c r="C7" s="194"/>
      <c r="D7" s="194"/>
      <c r="E7" s="194"/>
      <c r="F7" s="82">
        <f>SUM(F4:F6)</f>
        <v>0</v>
      </c>
    </row>
    <row r="8" spans="1:6" s="48" customFormat="1" ht="12.75">
      <c r="A8" s="196"/>
      <c r="B8" s="196"/>
      <c r="C8" s="196"/>
      <c r="D8" s="196"/>
      <c r="E8" s="196"/>
      <c r="F8" s="196"/>
    </row>
    <row r="9" spans="1:6" s="60" customFormat="1" ht="12.75">
      <c r="A9" s="29" t="s">
        <v>404</v>
      </c>
      <c r="B9" s="1" t="s">
        <v>405</v>
      </c>
      <c r="C9" s="1"/>
      <c r="D9" s="11"/>
      <c r="E9" s="12"/>
      <c r="F9" s="11"/>
    </row>
    <row r="10" spans="1:6" s="48" customFormat="1" ht="12.75">
      <c r="A10" s="83" t="s">
        <v>812</v>
      </c>
      <c r="B10" s="8" t="s">
        <v>813</v>
      </c>
      <c r="C10" s="8"/>
      <c r="D10" s="111"/>
      <c r="E10" s="84"/>
      <c r="F10" s="111"/>
    </row>
    <row r="11" spans="1:6" s="95" customFormat="1" ht="12.75">
      <c r="A11" s="63" t="s">
        <v>811</v>
      </c>
      <c r="B11" s="97" t="s">
        <v>816</v>
      </c>
      <c r="C11" s="97"/>
      <c r="D11" s="11"/>
      <c r="E11" s="98"/>
      <c r="F11" s="15"/>
    </row>
    <row r="12" spans="1:6" s="60" customFormat="1" ht="14.25">
      <c r="A12" s="2"/>
      <c r="B12" s="22" t="s">
        <v>814</v>
      </c>
      <c r="C12" s="23" t="s">
        <v>381</v>
      </c>
      <c r="D12" s="19">
        <v>125</v>
      </c>
      <c r="E12" s="24"/>
      <c r="F12" s="17">
        <f>E12*D12</f>
        <v>0</v>
      </c>
    </row>
    <row r="13" spans="1:6" s="60" customFormat="1" ht="12.75">
      <c r="A13" s="2"/>
      <c r="B13" s="22" t="s">
        <v>815</v>
      </c>
      <c r="C13" s="3" t="s">
        <v>807</v>
      </c>
      <c r="D13" s="19">
        <v>6013</v>
      </c>
      <c r="E13" s="24"/>
      <c r="F13" s="17">
        <f>E13*D13</f>
        <v>0</v>
      </c>
    </row>
    <row r="14" spans="1:6" s="60" customFormat="1" ht="12.75">
      <c r="A14" s="2"/>
      <c r="B14" s="22" t="s">
        <v>818</v>
      </c>
      <c r="C14" s="23" t="s">
        <v>806</v>
      </c>
      <c r="D14" s="19">
        <v>1771</v>
      </c>
      <c r="E14" s="24"/>
      <c r="F14" s="17">
        <f>E14*D14</f>
        <v>0</v>
      </c>
    </row>
    <row r="15" spans="1:6" s="167" customFormat="1" ht="12.75">
      <c r="A15" s="87" t="s">
        <v>811</v>
      </c>
      <c r="B15" s="166" t="s">
        <v>817</v>
      </c>
      <c r="C15" s="166"/>
      <c r="D15" s="111"/>
      <c r="E15" s="183"/>
      <c r="F15" s="82"/>
    </row>
    <row r="16" spans="1:6" s="48" customFormat="1" ht="12.75">
      <c r="A16" s="85"/>
      <c r="B16" s="106" t="s">
        <v>743</v>
      </c>
      <c r="C16" s="85" t="s">
        <v>744</v>
      </c>
      <c r="D16" s="47">
        <v>164.7</v>
      </c>
      <c r="E16" s="24"/>
      <c r="F16" s="50">
        <f>E16*D16</f>
        <v>0</v>
      </c>
    </row>
    <row r="17" spans="1:6" s="48" customFormat="1" ht="12.75">
      <c r="A17" s="85"/>
      <c r="B17" s="106" t="s">
        <v>745</v>
      </c>
      <c r="C17" s="85" t="s">
        <v>807</v>
      </c>
      <c r="D17" s="47">
        <v>539.4</v>
      </c>
      <c r="E17" s="24"/>
      <c r="F17" s="50">
        <f>E17*D17</f>
        <v>0</v>
      </c>
    </row>
    <row r="18" spans="1:6" s="48" customFormat="1" ht="12.75">
      <c r="A18" s="85"/>
      <c r="B18" s="106" t="s">
        <v>746</v>
      </c>
      <c r="C18" s="85" t="s">
        <v>747</v>
      </c>
      <c r="D18" s="47">
        <v>29.7</v>
      </c>
      <c r="E18" s="18"/>
      <c r="F18" s="50">
        <f>E18*D18</f>
        <v>0</v>
      </c>
    </row>
    <row r="19" spans="1:6" s="60" customFormat="1" ht="12.75">
      <c r="A19" s="195" t="s">
        <v>787</v>
      </c>
      <c r="B19" s="195"/>
      <c r="C19" s="195"/>
      <c r="D19" s="195"/>
      <c r="E19" s="195"/>
      <c r="F19" s="15">
        <f>SUM(F12:F18)</f>
        <v>0</v>
      </c>
    </row>
    <row r="20" spans="1:6" s="60" customFormat="1" ht="12.75">
      <c r="A20" s="3"/>
      <c r="B20" s="5"/>
      <c r="C20" s="5"/>
      <c r="D20" s="17"/>
      <c r="E20" s="18"/>
      <c r="F20" s="17"/>
    </row>
    <row r="21" spans="1:6" s="48" customFormat="1" ht="12.75">
      <c r="A21" s="87" t="s">
        <v>737</v>
      </c>
      <c r="B21" s="113" t="s">
        <v>738</v>
      </c>
      <c r="C21" s="8"/>
      <c r="D21" s="47"/>
      <c r="E21" s="86"/>
      <c r="F21" s="50"/>
    </row>
    <row r="22" spans="1:6" s="95" customFormat="1" ht="12.75">
      <c r="A22" s="63" t="s">
        <v>739</v>
      </c>
      <c r="B22" s="44" t="s">
        <v>740</v>
      </c>
      <c r="C22" s="9"/>
      <c r="D22" s="15"/>
      <c r="E22" s="16"/>
      <c r="F22" s="15"/>
    </row>
    <row r="23" spans="1:6" s="60" customFormat="1" ht="12.75">
      <c r="A23" s="63" t="s">
        <v>741</v>
      </c>
      <c r="B23" s="68" t="s">
        <v>742</v>
      </c>
      <c r="C23" s="1"/>
      <c r="D23" s="11"/>
      <c r="E23" s="12"/>
      <c r="F23" s="15"/>
    </row>
    <row r="24" spans="1:6" s="60" customFormat="1" ht="12.75">
      <c r="A24" s="2"/>
      <c r="B24" s="6" t="s">
        <v>743</v>
      </c>
      <c r="C24" s="2" t="s">
        <v>744</v>
      </c>
      <c r="D24" s="19">
        <v>631.7</v>
      </c>
      <c r="E24" s="18"/>
      <c r="F24" s="17">
        <f aca="true" t="shared" si="0" ref="F24:F38">E24*D24</f>
        <v>0</v>
      </c>
    </row>
    <row r="25" spans="1:6" s="60" customFormat="1" ht="12.75">
      <c r="A25" s="2"/>
      <c r="B25" s="6" t="s">
        <v>745</v>
      </c>
      <c r="C25" s="2" t="s">
        <v>807</v>
      </c>
      <c r="D25" s="19">
        <v>3917.1</v>
      </c>
      <c r="E25" s="18"/>
      <c r="F25" s="17">
        <f t="shared" si="0"/>
        <v>0</v>
      </c>
    </row>
    <row r="26" spans="1:6" s="60" customFormat="1" ht="12.75">
      <c r="A26" s="2"/>
      <c r="B26" s="6" t="s">
        <v>746</v>
      </c>
      <c r="C26" s="2" t="s">
        <v>747</v>
      </c>
      <c r="D26" s="19">
        <v>36</v>
      </c>
      <c r="E26" s="18"/>
      <c r="F26" s="17">
        <f t="shared" si="0"/>
        <v>0</v>
      </c>
    </row>
    <row r="27" spans="1:6" s="167" customFormat="1" ht="12.75">
      <c r="A27" s="87" t="s">
        <v>748</v>
      </c>
      <c r="B27" s="8" t="s">
        <v>749</v>
      </c>
      <c r="C27" s="8"/>
      <c r="D27" s="111"/>
      <c r="E27" s="84"/>
      <c r="F27" s="82"/>
    </row>
    <row r="28" spans="1:6" s="48" customFormat="1" ht="12.75">
      <c r="A28" s="85"/>
      <c r="B28" s="46" t="s">
        <v>743</v>
      </c>
      <c r="C28" s="85" t="s">
        <v>744</v>
      </c>
      <c r="D28" s="47">
        <v>1803.2</v>
      </c>
      <c r="E28" s="88"/>
      <c r="F28" s="50">
        <f t="shared" si="0"/>
        <v>0</v>
      </c>
    </row>
    <row r="29" spans="1:6" s="48" customFormat="1" ht="12.75">
      <c r="A29" s="85"/>
      <c r="B29" s="46" t="s">
        <v>745</v>
      </c>
      <c r="C29" s="85" t="s">
        <v>807</v>
      </c>
      <c r="D29" s="47">
        <v>6098.63</v>
      </c>
      <c r="E29" s="88"/>
      <c r="F29" s="50">
        <f t="shared" si="0"/>
        <v>0</v>
      </c>
    </row>
    <row r="30" spans="1:6" s="48" customFormat="1" ht="12.75">
      <c r="A30" s="85"/>
      <c r="B30" s="46" t="s">
        <v>746</v>
      </c>
      <c r="C30" s="85" t="s">
        <v>747</v>
      </c>
      <c r="D30" s="47">
        <v>112.67</v>
      </c>
      <c r="E30" s="88"/>
      <c r="F30" s="50">
        <f t="shared" si="0"/>
        <v>0</v>
      </c>
    </row>
    <row r="31" spans="1:6" s="95" customFormat="1" ht="12.75">
      <c r="A31" s="63" t="s">
        <v>750</v>
      </c>
      <c r="B31" s="1" t="s">
        <v>589</v>
      </c>
      <c r="C31" s="63"/>
      <c r="D31" s="11"/>
      <c r="E31" s="12"/>
      <c r="F31" s="15"/>
    </row>
    <row r="32" spans="1:6" s="60" customFormat="1" ht="12.75">
      <c r="A32" s="2"/>
      <c r="B32" s="6" t="s">
        <v>380</v>
      </c>
      <c r="C32" s="2" t="s">
        <v>744</v>
      </c>
      <c r="D32" s="19">
        <v>1036</v>
      </c>
      <c r="E32" s="18"/>
      <c r="F32" s="17">
        <f t="shared" si="0"/>
        <v>0</v>
      </c>
    </row>
    <row r="33" spans="1:6" s="60" customFormat="1" ht="12.75">
      <c r="A33" s="2"/>
      <c r="B33" s="6" t="s">
        <v>823</v>
      </c>
      <c r="C33" s="2" t="s">
        <v>807</v>
      </c>
      <c r="D33" s="19">
        <v>3423</v>
      </c>
      <c r="E33" s="18"/>
      <c r="F33" s="17">
        <f t="shared" si="0"/>
        <v>0</v>
      </c>
    </row>
    <row r="34" spans="1:6" s="60" customFormat="1" ht="12.75">
      <c r="A34" s="2"/>
      <c r="B34" s="6" t="s">
        <v>746</v>
      </c>
      <c r="C34" s="2" t="s">
        <v>747</v>
      </c>
      <c r="D34" s="19">
        <v>47.9</v>
      </c>
      <c r="E34" s="18"/>
      <c r="F34" s="17">
        <f t="shared" si="0"/>
        <v>0</v>
      </c>
    </row>
    <row r="35" spans="1:6" s="167" customFormat="1" ht="12.75">
      <c r="A35" s="87" t="s">
        <v>751</v>
      </c>
      <c r="B35" s="8" t="s">
        <v>752</v>
      </c>
      <c r="C35" s="8"/>
      <c r="D35" s="111"/>
      <c r="E35" s="84"/>
      <c r="F35" s="82"/>
    </row>
    <row r="36" spans="1:6" s="48" customFormat="1" ht="12.75">
      <c r="A36" s="85"/>
      <c r="B36" s="46" t="s">
        <v>743</v>
      </c>
      <c r="C36" s="85" t="s">
        <v>744</v>
      </c>
      <c r="D36" s="47">
        <v>370.9</v>
      </c>
      <c r="E36" s="18"/>
      <c r="F36" s="50">
        <f t="shared" si="0"/>
        <v>0</v>
      </c>
    </row>
    <row r="37" spans="1:6" s="48" customFormat="1" ht="12.75">
      <c r="A37" s="85"/>
      <c r="B37" s="46" t="s">
        <v>745</v>
      </c>
      <c r="C37" s="85" t="s">
        <v>807</v>
      </c>
      <c r="D37" s="47">
        <v>6724.2</v>
      </c>
      <c r="E37" s="18"/>
      <c r="F37" s="50">
        <f t="shared" si="0"/>
        <v>0</v>
      </c>
    </row>
    <row r="38" spans="1:6" s="48" customFormat="1" ht="12.75">
      <c r="A38" s="85"/>
      <c r="B38" s="46" t="s">
        <v>746</v>
      </c>
      <c r="C38" s="85" t="s">
        <v>747</v>
      </c>
      <c r="D38" s="47">
        <v>35.9</v>
      </c>
      <c r="E38" s="18"/>
      <c r="F38" s="50">
        <f t="shared" si="0"/>
        <v>0</v>
      </c>
    </row>
    <row r="39" spans="1:6" s="60" customFormat="1" ht="12.75">
      <c r="A39" s="195" t="s">
        <v>789</v>
      </c>
      <c r="B39" s="195"/>
      <c r="C39" s="195"/>
      <c r="D39" s="195"/>
      <c r="E39" s="195"/>
      <c r="F39" s="15">
        <f>SUM(F24:F38)</f>
        <v>0</v>
      </c>
    </row>
    <row r="40" spans="1:6" s="75" customFormat="1" ht="12.75">
      <c r="A40" s="197"/>
      <c r="B40" s="197"/>
      <c r="C40" s="197"/>
      <c r="D40" s="197"/>
      <c r="E40" s="197"/>
      <c r="F40" s="197"/>
    </row>
    <row r="41" spans="1:6" ht="12.75">
      <c r="A41" s="116" t="s">
        <v>406</v>
      </c>
      <c r="B41" s="198" t="s">
        <v>407</v>
      </c>
      <c r="C41" s="199"/>
      <c r="D41" s="199"/>
      <c r="E41" s="199"/>
      <c r="F41" s="200"/>
    </row>
    <row r="42" spans="1:6" s="75" customFormat="1" ht="12.75">
      <c r="A42" s="64" t="s">
        <v>377</v>
      </c>
      <c r="B42" s="100" t="s">
        <v>378</v>
      </c>
      <c r="C42" s="32"/>
      <c r="D42" s="32"/>
      <c r="E42" s="32"/>
      <c r="F42" s="109"/>
    </row>
    <row r="43" spans="1:6" s="89" customFormat="1" ht="12.75">
      <c r="A43" s="116" t="s">
        <v>652</v>
      </c>
      <c r="B43" s="198" t="s">
        <v>653</v>
      </c>
      <c r="C43" s="199"/>
      <c r="D43" s="199"/>
      <c r="E43" s="199"/>
      <c r="F43" s="200"/>
    </row>
    <row r="44" spans="1:6" s="89" customFormat="1" ht="12.75">
      <c r="A44" s="117"/>
      <c r="B44" s="118" t="s">
        <v>654</v>
      </c>
      <c r="C44" s="106"/>
      <c r="D44" s="47"/>
      <c r="E44" s="106"/>
      <c r="F44" s="108"/>
    </row>
    <row r="45" spans="1:6" s="89" customFormat="1" ht="12.75">
      <c r="A45" s="117"/>
      <c r="B45" s="118" t="s">
        <v>659</v>
      </c>
      <c r="C45" s="85" t="s">
        <v>806</v>
      </c>
      <c r="D45" s="47">
        <v>608.15</v>
      </c>
      <c r="E45" s="19"/>
      <c r="F45" s="119">
        <f aca="true" t="shared" si="1" ref="F45:F52">D45*E45</f>
        <v>0</v>
      </c>
    </row>
    <row r="46" spans="1:6" s="89" customFormat="1" ht="12.75">
      <c r="A46" s="117"/>
      <c r="B46" s="118" t="s">
        <v>660</v>
      </c>
      <c r="C46" s="117" t="s">
        <v>744</v>
      </c>
      <c r="D46" s="47">
        <v>1534.66</v>
      </c>
      <c r="E46" s="19"/>
      <c r="F46" s="119">
        <f t="shared" si="1"/>
        <v>0</v>
      </c>
    </row>
    <row r="47" spans="1:6" s="89" customFormat="1" ht="12.75">
      <c r="A47" s="117"/>
      <c r="B47" s="118" t="s">
        <v>661</v>
      </c>
      <c r="C47" s="117" t="s">
        <v>806</v>
      </c>
      <c r="D47" s="47">
        <v>650</v>
      </c>
      <c r="E47" s="19"/>
      <c r="F47" s="119">
        <f t="shared" si="1"/>
        <v>0</v>
      </c>
    </row>
    <row r="48" spans="1:6" s="89" customFormat="1" ht="12.75">
      <c r="A48" s="117"/>
      <c r="B48" s="118" t="s">
        <v>411</v>
      </c>
      <c r="C48" s="117" t="s">
        <v>744</v>
      </c>
      <c r="D48" s="120">
        <f>((4.42*1.1)*3+(2.42*1.1)*2+(3.62*2))</f>
        <v>27.15</v>
      </c>
      <c r="E48" s="19"/>
      <c r="F48" s="119">
        <f t="shared" si="1"/>
        <v>0</v>
      </c>
    </row>
    <row r="49" spans="1:6" s="89" customFormat="1" ht="12.75">
      <c r="A49" s="117"/>
      <c r="B49" s="118" t="s">
        <v>10</v>
      </c>
      <c r="C49" s="117" t="s">
        <v>744</v>
      </c>
      <c r="D49" s="120">
        <f>((2.85*2.1)*2)+((4.05*2.1)*4)</f>
        <v>45.99</v>
      </c>
      <c r="E49" s="19"/>
      <c r="F49" s="119">
        <f t="shared" si="1"/>
        <v>0</v>
      </c>
    </row>
    <row r="50" spans="1:6" s="89" customFormat="1" ht="12.75">
      <c r="A50" s="117"/>
      <c r="B50" s="118" t="s">
        <v>662</v>
      </c>
      <c r="C50" s="117" t="s">
        <v>744</v>
      </c>
      <c r="D50" s="120">
        <f>1.8*((2*(0.8+0.8)+(8*0.8)+(2*(1.1+0.25+0.8))+(1.2*3)+(1.3+0.25+0.2)+(0.85*6)+(1.15+1.3+0.9+0.9+0.35+0.35)))</f>
        <v>52.74</v>
      </c>
      <c r="E50" s="19"/>
      <c r="F50" s="119">
        <f t="shared" si="1"/>
        <v>0</v>
      </c>
    </row>
    <row r="51" spans="1:6" s="89" customFormat="1" ht="12.75">
      <c r="A51" s="117"/>
      <c r="B51" s="118" t="s">
        <v>304</v>
      </c>
      <c r="C51" s="117" t="s">
        <v>806</v>
      </c>
      <c r="D51" s="47">
        <v>228</v>
      </c>
      <c r="E51" s="19"/>
      <c r="F51" s="119">
        <f t="shared" si="1"/>
        <v>0</v>
      </c>
    </row>
    <row r="52" spans="1:6" s="89" customFormat="1" ht="12.75">
      <c r="A52" s="117"/>
      <c r="B52" s="118" t="s">
        <v>305</v>
      </c>
      <c r="C52" s="117" t="s">
        <v>806</v>
      </c>
      <c r="D52" s="47">
        <f>8*1.8+15*2.5+1.4*2+2.7*18+3*2+3.6*4+14*(0.5+0.6)+2.1+2.4+3*3+5.2*2+5*3.2+4*4.2+2.6+55</f>
        <v>253.4</v>
      </c>
      <c r="E52" s="19"/>
      <c r="F52" s="119">
        <f t="shared" si="1"/>
        <v>0</v>
      </c>
    </row>
    <row r="53" spans="1:6" s="89" customFormat="1" ht="12.75">
      <c r="A53" s="201" t="s">
        <v>351</v>
      </c>
      <c r="B53" s="202"/>
      <c r="C53" s="202"/>
      <c r="D53" s="202"/>
      <c r="E53" s="203"/>
      <c r="F53" s="121">
        <f>SUM(F45:F52)</f>
        <v>0</v>
      </c>
    </row>
    <row r="54" spans="1:6" s="89" customFormat="1" ht="12.75">
      <c r="A54" s="204"/>
      <c r="B54" s="204"/>
      <c r="C54" s="204"/>
      <c r="D54" s="204"/>
      <c r="E54" s="204"/>
      <c r="F54" s="204"/>
    </row>
    <row r="55" spans="1:6" s="168" customFormat="1" ht="12.75">
      <c r="A55" s="64" t="s">
        <v>347</v>
      </c>
      <c r="B55" s="205" t="s">
        <v>349</v>
      </c>
      <c r="C55" s="206"/>
      <c r="D55" s="206"/>
      <c r="E55" s="206"/>
      <c r="F55" s="207"/>
    </row>
    <row r="56" spans="1:6" s="168" customFormat="1" ht="12.75">
      <c r="A56" s="140" t="s">
        <v>218</v>
      </c>
      <c r="B56" s="101" t="s">
        <v>348</v>
      </c>
      <c r="C56" s="32"/>
      <c r="D56" s="32"/>
      <c r="E56" s="32"/>
      <c r="F56" s="109"/>
    </row>
    <row r="57" spans="1:6" s="168" customFormat="1" ht="12.75">
      <c r="A57" s="125"/>
      <c r="B57" s="141" t="s">
        <v>663</v>
      </c>
      <c r="C57" s="144"/>
      <c r="D57" s="144"/>
      <c r="E57" s="106"/>
      <c r="F57" s="169"/>
    </row>
    <row r="58" spans="1:6" s="168" customFormat="1" ht="12.75">
      <c r="A58" s="125"/>
      <c r="B58" s="126" t="s">
        <v>465</v>
      </c>
      <c r="C58" s="127" t="s">
        <v>834</v>
      </c>
      <c r="D58" s="78">
        <v>14</v>
      </c>
      <c r="E58" s="19"/>
      <c r="F58" s="128">
        <f aca="true" t="shared" si="2" ref="F58:F64">D58*E58</f>
        <v>0</v>
      </c>
    </row>
    <row r="59" spans="1:6" s="168" customFormat="1" ht="12.75">
      <c r="A59" s="125"/>
      <c r="B59" s="126" t="s">
        <v>460</v>
      </c>
      <c r="C59" s="127" t="s">
        <v>834</v>
      </c>
      <c r="D59" s="78">
        <v>4</v>
      </c>
      <c r="E59" s="19"/>
      <c r="F59" s="128">
        <f t="shared" si="2"/>
        <v>0</v>
      </c>
    </row>
    <row r="60" spans="1:6" s="168" customFormat="1" ht="12.75">
      <c r="A60" s="125"/>
      <c r="B60" s="126" t="s">
        <v>463</v>
      </c>
      <c r="C60" s="127" t="s">
        <v>834</v>
      </c>
      <c r="D60" s="78">
        <v>14</v>
      </c>
      <c r="E60" s="19"/>
      <c r="F60" s="128">
        <f t="shared" si="2"/>
        <v>0</v>
      </c>
    </row>
    <row r="61" spans="1:6" s="168" customFormat="1" ht="12.75">
      <c r="A61" s="125"/>
      <c r="B61" s="126" t="s">
        <v>464</v>
      </c>
      <c r="C61" s="127" t="s">
        <v>834</v>
      </c>
      <c r="D61" s="78">
        <v>6</v>
      </c>
      <c r="E61" s="19"/>
      <c r="F61" s="128">
        <f t="shared" si="2"/>
        <v>0</v>
      </c>
    </row>
    <row r="62" spans="1:6" s="168" customFormat="1" ht="12.75">
      <c r="A62" s="125"/>
      <c r="B62" s="126" t="s">
        <v>462</v>
      </c>
      <c r="C62" s="127" t="s">
        <v>834</v>
      </c>
      <c r="D62" s="78">
        <v>4</v>
      </c>
      <c r="E62" s="19"/>
      <c r="F62" s="128">
        <f t="shared" si="2"/>
        <v>0</v>
      </c>
    </row>
    <row r="63" spans="1:6" s="168" customFormat="1" ht="12.75">
      <c r="A63" s="125"/>
      <c r="B63" s="126" t="s">
        <v>459</v>
      </c>
      <c r="C63" s="127" t="s">
        <v>834</v>
      </c>
      <c r="D63" s="78">
        <v>18</v>
      </c>
      <c r="E63" s="19"/>
      <c r="F63" s="128">
        <f t="shared" si="2"/>
        <v>0</v>
      </c>
    </row>
    <row r="64" spans="1:6" s="75" customFormat="1" ht="12.75">
      <c r="A64" s="125"/>
      <c r="B64" s="126" t="s">
        <v>461</v>
      </c>
      <c r="C64" s="127" t="s">
        <v>834</v>
      </c>
      <c r="D64" s="78">
        <v>6</v>
      </c>
      <c r="E64" s="19"/>
      <c r="F64" s="128">
        <f t="shared" si="2"/>
        <v>0</v>
      </c>
    </row>
    <row r="65" spans="1:6" s="75" customFormat="1" ht="12.75">
      <c r="A65" s="208" t="s">
        <v>352</v>
      </c>
      <c r="B65" s="209"/>
      <c r="C65" s="209"/>
      <c r="D65" s="209"/>
      <c r="E65" s="210"/>
      <c r="F65" s="129">
        <f>SUM(F58:F64)</f>
        <v>0</v>
      </c>
    </row>
    <row r="66" spans="1:6" s="75" customFormat="1" ht="12.75">
      <c r="A66" s="197"/>
      <c r="B66" s="197"/>
      <c r="C66" s="197"/>
      <c r="D66" s="197"/>
      <c r="E66" s="197"/>
      <c r="F66" s="197"/>
    </row>
    <row r="67" spans="1:6" s="89" customFormat="1" ht="12.75">
      <c r="A67" s="116" t="s">
        <v>353</v>
      </c>
      <c r="B67" s="198" t="s">
        <v>350</v>
      </c>
      <c r="C67" s="199"/>
      <c r="D67" s="199"/>
      <c r="E67" s="199"/>
      <c r="F67" s="200"/>
    </row>
    <row r="68" spans="1:6" s="75" customFormat="1" ht="12.75">
      <c r="A68" s="117"/>
      <c r="B68" s="101" t="s">
        <v>663</v>
      </c>
      <c r="C68" s="73"/>
      <c r="D68" s="33"/>
      <c r="E68" s="33"/>
      <c r="F68" s="132"/>
    </row>
    <row r="69" spans="1:6" s="75" customFormat="1" ht="12.75">
      <c r="A69" s="26"/>
      <c r="B69" s="133" t="s">
        <v>11</v>
      </c>
      <c r="C69" s="127" t="s">
        <v>834</v>
      </c>
      <c r="D69" s="19">
        <v>2</v>
      </c>
      <c r="E69" s="19"/>
      <c r="F69" s="128">
        <f>D69*E69</f>
        <v>0</v>
      </c>
    </row>
    <row r="70" spans="1:6" s="75" customFormat="1" ht="12.75">
      <c r="A70" s="26"/>
      <c r="B70" s="110" t="s">
        <v>664</v>
      </c>
      <c r="C70" s="134"/>
      <c r="D70" s="33"/>
      <c r="E70" s="33"/>
      <c r="F70" s="132"/>
    </row>
    <row r="71" spans="1:6" s="168" customFormat="1" ht="12.75">
      <c r="A71" s="125"/>
      <c r="B71" s="135" t="s">
        <v>21</v>
      </c>
      <c r="C71" s="136" t="s">
        <v>834</v>
      </c>
      <c r="D71" s="78">
        <v>6</v>
      </c>
      <c r="E71" s="19"/>
      <c r="F71" s="128">
        <f aca="true" t="shared" si="3" ref="F71:F91">D71*E71</f>
        <v>0</v>
      </c>
    </row>
    <row r="72" spans="1:6" s="168" customFormat="1" ht="12.75">
      <c r="A72" s="125"/>
      <c r="B72" s="135" t="s">
        <v>22</v>
      </c>
      <c r="C72" s="136" t="s">
        <v>834</v>
      </c>
      <c r="D72" s="78">
        <v>15</v>
      </c>
      <c r="E72" s="19"/>
      <c r="F72" s="128">
        <f t="shared" si="3"/>
        <v>0</v>
      </c>
    </row>
    <row r="73" spans="1:6" s="168" customFormat="1" ht="12.75">
      <c r="A73" s="125"/>
      <c r="B73" s="135" t="s">
        <v>23</v>
      </c>
      <c r="C73" s="136" t="s">
        <v>834</v>
      </c>
      <c r="D73" s="78">
        <v>2</v>
      </c>
      <c r="E73" s="19"/>
      <c r="F73" s="128">
        <f t="shared" si="3"/>
        <v>0</v>
      </c>
    </row>
    <row r="74" spans="1:6" s="168" customFormat="1" ht="12.75">
      <c r="A74" s="125"/>
      <c r="B74" s="135" t="s">
        <v>24</v>
      </c>
      <c r="C74" s="136" t="s">
        <v>834</v>
      </c>
      <c r="D74" s="78">
        <v>10</v>
      </c>
      <c r="E74" s="19"/>
      <c r="F74" s="128">
        <f t="shared" si="3"/>
        <v>0</v>
      </c>
    </row>
    <row r="75" spans="1:6" s="168" customFormat="1" ht="12.75">
      <c r="A75" s="125"/>
      <c r="B75" s="135" t="s">
        <v>25</v>
      </c>
      <c r="C75" s="136" t="s">
        <v>834</v>
      </c>
      <c r="D75" s="78">
        <v>8</v>
      </c>
      <c r="E75" s="19"/>
      <c r="F75" s="128">
        <f t="shared" si="3"/>
        <v>0</v>
      </c>
    </row>
    <row r="76" spans="1:6" s="168" customFormat="1" ht="12.75">
      <c r="A76" s="125"/>
      <c r="B76" s="135" t="s">
        <v>26</v>
      </c>
      <c r="C76" s="136" t="s">
        <v>834</v>
      </c>
      <c r="D76" s="78">
        <v>2</v>
      </c>
      <c r="E76" s="19"/>
      <c r="F76" s="128">
        <f t="shared" si="3"/>
        <v>0</v>
      </c>
    </row>
    <row r="77" spans="1:6" s="168" customFormat="1" ht="12.75">
      <c r="A77" s="125"/>
      <c r="B77" s="135" t="s">
        <v>27</v>
      </c>
      <c r="C77" s="136" t="s">
        <v>834</v>
      </c>
      <c r="D77" s="78">
        <v>2</v>
      </c>
      <c r="E77" s="19"/>
      <c r="F77" s="128">
        <f t="shared" si="3"/>
        <v>0</v>
      </c>
    </row>
    <row r="78" spans="1:6" s="168" customFormat="1" ht="12.75">
      <c r="A78" s="125"/>
      <c r="B78" s="135" t="s">
        <v>28</v>
      </c>
      <c r="C78" s="136" t="s">
        <v>834</v>
      </c>
      <c r="D78" s="78">
        <v>14</v>
      </c>
      <c r="E78" s="19"/>
      <c r="F78" s="128">
        <f t="shared" si="3"/>
        <v>0</v>
      </c>
    </row>
    <row r="79" spans="1:6" s="168" customFormat="1" ht="12.75">
      <c r="A79" s="125"/>
      <c r="B79" s="135" t="s">
        <v>29</v>
      </c>
      <c r="C79" s="136" t="s">
        <v>834</v>
      </c>
      <c r="D79" s="78">
        <v>1</v>
      </c>
      <c r="E79" s="19"/>
      <c r="F79" s="128">
        <f t="shared" si="3"/>
        <v>0</v>
      </c>
    </row>
    <row r="80" spans="1:6" s="168" customFormat="1" ht="12.75">
      <c r="A80" s="125"/>
      <c r="B80" s="135" t="s">
        <v>30</v>
      </c>
      <c r="C80" s="136" t="s">
        <v>834</v>
      </c>
      <c r="D80" s="78">
        <v>1</v>
      </c>
      <c r="E80" s="19"/>
      <c r="F80" s="128">
        <f t="shared" si="3"/>
        <v>0</v>
      </c>
    </row>
    <row r="81" spans="1:6" s="168" customFormat="1" ht="12.75">
      <c r="A81" s="125"/>
      <c r="B81" s="135" t="s">
        <v>31</v>
      </c>
      <c r="C81" s="136" t="s">
        <v>834</v>
      </c>
      <c r="D81" s="78">
        <v>2</v>
      </c>
      <c r="E81" s="19"/>
      <c r="F81" s="128">
        <f t="shared" si="3"/>
        <v>0</v>
      </c>
    </row>
    <row r="82" spans="1:6" s="168" customFormat="1" ht="12.75">
      <c r="A82" s="125"/>
      <c r="B82" s="135" t="s">
        <v>32</v>
      </c>
      <c r="C82" s="136" t="s">
        <v>834</v>
      </c>
      <c r="D82" s="78">
        <v>1</v>
      </c>
      <c r="E82" s="19"/>
      <c r="F82" s="128">
        <f t="shared" si="3"/>
        <v>0</v>
      </c>
    </row>
    <row r="83" spans="1:6" s="168" customFormat="1" ht="12.75">
      <c r="A83" s="125"/>
      <c r="B83" s="135" t="s">
        <v>33</v>
      </c>
      <c r="C83" s="136" t="s">
        <v>834</v>
      </c>
      <c r="D83" s="78">
        <v>1</v>
      </c>
      <c r="E83" s="19"/>
      <c r="F83" s="128">
        <f t="shared" si="3"/>
        <v>0</v>
      </c>
    </row>
    <row r="84" spans="1:6" s="168" customFormat="1" ht="12.75">
      <c r="A84" s="125"/>
      <c r="B84" s="135" t="s">
        <v>34</v>
      </c>
      <c r="C84" s="136" t="s">
        <v>834</v>
      </c>
      <c r="D84" s="78">
        <v>2</v>
      </c>
      <c r="E84" s="19"/>
      <c r="F84" s="128">
        <f t="shared" si="3"/>
        <v>0</v>
      </c>
    </row>
    <row r="85" spans="1:6" s="168" customFormat="1" ht="12.75">
      <c r="A85" s="125"/>
      <c r="B85" s="135" t="s">
        <v>35</v>
      </c>
      <c r="C85" s="136" t="s">
        <v>834</v>
      </c>
      <c r="D85" s="78">
        <v>2</v>
      </c>
      <c r="E85" s="19"/>
      <c r="F85" s="128">
        <f t="shared" si="3"/>
        <v>0</v>
      </c>
    </row>
    <row r="86" spans="1:6" s="168" customFormat="1" ht="12.75">
      <c r="A86" s="125"/>
      <c r="B86" s="135" t="s">
        <v>36</v>
      </c>
      <c r="C86" s="136" t="s">
        <v>834</v>
      </c>
      <c r="D86" s="78">
        <v>2</v>
      </c>
      <c r="E86" s="19"/>
      <c r="F86" s="128">
        <f t="shared" si="3"/>
        <v>0</v>
      </c>
    </row>
    <row r="87" spans="1:6" s="168" customFormat="1" ht="12.75">
      <c r="A87" s="125"/>
      <c r="B87" s="135" t="s">
        <v>37</v>
      </c>
      <c r="C87" s="136" t="s">
        <v>834</v>
      </c>
      <c r="D87" s="78">
        <v>5</v>
      </c>
      <c r="E87" s="19"/>
      <c r="F87" s="128">
        <f t="shared" si="3"/>
        <v>0</v>
      </c>
    </row>
    <row r="88" spans="1:6" s="168" customFormat="1" ht="12.75">
      <c r="A88" s="125"/>
      <c r="B88" s="135" t="s">
        <v>38</v>
      </c>
      <c r="C88" s="136" t="s">
        <v>834</v>
      </c>
      <c r="D88" s="78">
        <v>4</v>
      </c>
      <c r="E88" s="19"/>
      <c r="F88" s="128">
        <f t="shared" si="3"/>
        <v>0</v>
      </c>
    </row>
    <row r="89" spans="1:6" s="168" customFormat="1" ht="12.75">
      <c r="A89" s="125"/>
      <c r="B89" s="135" t="s">
        <v>39</v>
      </c>
      <c r="C89" s="136" t="s">
        <v>834</v>
      </c>
      <c r="D89" s="78">
        <v>1</v>
      </c>
      <c r="E89" s="19"/>
      <c r="F89" s="128">
        <f t="shared" si="3"/>
        <v>0</v>
      </c>
    </row>
    <row r="90" spans="1:6" s="168" customFormat="1" ht="12.75">
      <c r="A90" s="125"/>
      <c r="B90" s="135" t="s">
        <v>40</v>
      </c>
      <c r="C90" s="136" t="s">
        <v>744</v>
      </c>
      <c r="D90" s="78">
        <v>10.26</v>
      </c>
      <c r="E90" s="19"/>
      <c r="F90" s="128">
        <f t="shared" si="3"/>
        <v>0</v>
      </c>
    </row>
    <row r="91" spans="1:6" s="168" customFormat="1" ht="12.75">
      <c r="A91" s="125"/>
      <c r="B91" s="135" t="s">
        <v>41</v>
      </c>
      <c r="C91" s="136" t="s">
        <v>834</v>
      </c>
      <c r="D91" s="78">
        <v>9</v>
      </c>
      <c r="E91" s="19"/>
      <c r="F91" s="128">
        <f t="shared" si="3"/>
        <v>0</v>
      </c>
    </row>
    <row r="92" spans="1:6" s="168" customFormat="1" ht="12.75">
      <c r="A92" s="26"/>
      <c r="B92" s="110" t="s">
        <v>665</v>
      </c>
      <c r="C92" s="122"/>
      <c r="D92" s="137"/>
      <c r="E92" s="137"/>
      <c r="F92" s="161"/>
    </row>
    <row r="93" spans="1:6" s="75" customFormat="1" ht="12.75">
      <c r="A93" s="26"/>
      <c r="B93" s="133" t="s">
        <v>12</v>
      </c>
      <c r="C93" s="26" t="s">
        <v>13</v>
      </c>
      <c r="D93" s="19">
        <v>5</v>
      </c>
      <c r="E93" s="33"/>
      <c r="F93" s="128">
        <f>D93*E93</f>
        <v>0</v>
      </c>
    </row>
    <row r="94" spans="1:6" s="75" customFormat="1" ht="12.75">
      <c r="A94" s="26"/>
      <c r="B94" s="133" t="s">
        <v>82</v>
      </c>
      <c r="C94" s="26" t="s">
        <v>13</v>
      </c>
      <c r="D94" s="19">
        <v>1</v>
      </c>
      <c r="E94" s="33"/>
      <c r="F94" s="128">
        <f>D94*E94</f>
        <v>0</v>
      </c>
    </row>
    <row r="95" spans="1:6" s="75" customFormat="1" ht="12.75">
      <c r="A95" s="26"/>
      <c r="B95" s="133" t="s">
        <v>611</v>
      </c>
      <c r="C95" s="26" t="s">
        <v>744</v>
      </c>
      <c r="D95" s="19">
        <f>6*2.1</f>
        <v>12.600000000000001</v>
      </c>
      <c r="E95" s="19"/>
      <c r="F95" s="128">
        <f>D95*E95</f>
        <v>0</v>
      </c>
    </row>
    <row r="96" spans="1:6" s="75" customFormat="1" ht="12.75">
      <c r="A96" s="208" t="s">
        <v>354</v>
      </c>
      <c r="B96" s="209"/>
      <c r="C96" s="209"/>
      <c r="D96" s="209"/>
      <c r="E96" s="210"/>
      <c r="F96" s="129">
        <f>SUM(F69:F95)</f>
        <v>0</v>
      </c>
    </row>
    <row r="97" spans="1:6" s="75" customFormat="1" ht="12.75">
      <c r="A97" s="197"/>
      <c r="B97" s="197"/>
      <c r="C97" s="197"/>
      <c r="D97" s="197"/>
      <c r="E97" s="197"/>
      <c r="F97" s="197"/>
    </row>
    <row r="98" spans="1:6" s="89" customFormat="1" ht="12.75">
      <c r="A98" s="116" t="s">
        <v>355</v>
      </c>
      <c r="B98" s="198" t="s">
        <v>666</v>
      </c>
      <c r="C98" s="199"/>
      <c r="D98" s="199"/>
      <c r="E98" s="199"/>
      <c r="F98" s="200"/>
    </row>
    <row r="99" spans="1:6" s="89" customFormat="1" ht="12.75">
      <c r="A99" s="117"/>
      <c r="B99" s="170" t="s">
        <v>466</v>
      </c>
      <c r="C99" s="171" t="s">
        <v>744</v>
      </c>
      <c r="D99" s="120">
        <v>13.8</v>
      </c>
      <c r="E99" s="47"/>
      <c r="F99" s="119">
        <f>D99*E99</f>
        <v>0</v>
      </c>
    </row>
    <row r="100" spans="1:6" s="89" customFormat="1" ht="12.75">
      <c r="A100" s="117"/>
      <c r="B100" s="118" t="s">
        <v>467</v>
      </c>
      <c r="C100" s="117" t="s">
        <v>744</v>
      </c>
      <c r="D100" s="47">
        <v>13.8</v>
      </c>
      <c r="E100" s="47"/>
      <c r="F100" s="119">
        <f>D100*E100</f>
        <v>0</v>
      </c>
    </row>
    <row r="101" spans="1:6" s="89" customFormat="1" ht="12.75">
      <c r="A101" s="117"/>
      <c r="B101" s="118" t="s">
        <v>58</v>
      </c>
      <c r="C101" s="117" t="s">
        <v>744</v>
      </c>
      <c r="D101" s="47">
        <v>7</v>
      </c>
      <c r="E101" s="47"/>
      <c r="F101" s="119">
        <f>D101*E101</f>
        <v>0</v>
      </c>
    </row>
    <row r="102" spans="1:6" s="89" customFormat="1" ht="12.75">
      <c r="A102" s="201" t="s">
        <v>356</v>
      </c>
      <c r="B102" s="202"/>
      <c r="C102" s="202"/>
      <c r="D102" s="202"/>
      <c r="E102" s="203"/>
      <c r="F102" s="121">
        <f>SUM(F99:F101)</f>
        <v>0</v>
      </c>
    </row>
    <row r="103" spans="1:6" s="89" customFormat="1" ht="12.75">
      <c r="A103" s="204"/>
      <c r="B103" s="204"/>
      <c r="C103" s="204"/>
      <c r="D103" s="204"/>
      <c r="E103" s="204"/>
      <c r="F103" s="204"/>
    </row>
    <row r="104" spans="1:6" s="75" customFormat="1" ht="12.75">
      <c r="A104" s="64" t="s">
        <v>357</v>
      </c>
      <c r="B104" s="205" t="s">
        <v>667</v>
      </c>
      <c r="C104" s="206"/>
      <c r="D104" s="206"/>
      <c r="E104" s="206"/>
      <c r="F104" s="207"/>
    </row>
    <row r="105" spans="1:6" s="75" customFormat="1" ht="12.75">
      <c r="A105" s="26"/>
      <c r="B105" s="126" t="s">
        <v>668</v>
      </c>
      <c r="C105" s="26" t="s">
        <v>744</v>
      </c>
      <c r="D105" s="19">
        <v>1271.78</v>
      </c>
      <c r="E105" s="19"/>
      <c r="F105" s="128">
        <f aca="true" t="shared" si="4" ref="F105:F110">D105*E105</f>
        <v>0</v>
      </c>
    </row>
    <row r="106" spans="1:6" s="75" customFormat="1" ht="12.75">
      <c r="A106" s="26"/>
      <c r="B106" s="126" t="s">
        <v>612</v>
      </c>
      <c r="C106" s="26" t="s">
        <v>744</v>
      </c>
      <c r="D106" s="19">
        <v>1264.78</v>
      </c>
      <c r="E106" s="19"/>
      <c r="F106" s="128">
        <f t="shared" si="4"/>
        <v>0</v>
      </c>
    </row>
    <row r="107" spans="1:6" s="75" customFormat="1" ht="12.75">
      <c r="A107" s="26"/>
      <c r="B107" s="126" t="s">
        <v>613</v>
      </c>
      <c r="C107" s="26" t="s">
        <v>744</v>
      </c>
      <c r="D107" s="19">
        <v>7</v>
      </c>
      <c r="E107" s="19"/>
      <c r="F107" s="128">
        <f t="shared" si="4"/>
        <v>0</v>
      </c>
    </row>
    <row r="108" spans="1:6" s="75" customFormat="1" ht="12.75">
      <c r="A108" s="26"/>
      <c r="B108" s="126" t="s">
        <v>669</v>
      </c>
      <c r="C108" s="26" t="s">
        <v>806</v>
      </c>
      <c r="D108" s="19">
        <v>154.99</v>
      </c>
      <c r="E108" s="19"/>
      <c r="F108" s="128">
        <f t="shared" si="4"/>
        <v>0</v>
      </c>
    </row>
    <row r="109" spans="1:6" s="75" customFormat="1" ht="12.75">
      <c r="A109" s="26"/>
      <c r="B109" s="126" t="s">
        <v>271</v>
      </c>
      <c r="C109" s="26" t="s">
        <v>806</v>
      </c>
      <c r="D109" s="19">
        <v>2.5</v>
      </c>
      <c r="E109" s="19"/>
      <c r="F109" s="128">
        <f t="shared" si="4"/>
        <v>0</v>
      </c>
    </row>
    <row r="110" spans="1:6" s="61" customFormat="1" ht="12.75">
      <c r="A110" s="26"/>
      <c r="B110" s="126" t="s">
        <v>272</v>
      </c>
      <c r="C110" s="26" t="s">
        <v>806</v>
      </c>
      <c r="D110" s="19">
        <v>107</v>
      </c>
      <c r="E110" s="19"/>
      <c r="F110" s="128">
        <f t="shared" si="4"/>
        <v>0</v>
      </c>
    </row>
    <row r="111" spans="1:6" s="61" customFormat="1" ht="12.75">
      <c r="A111" s="208" t="s">
        <v>358</v>
      </c>
      <c r="B111" s="209"/>
      <c r="C111" s="209"/>
      <c r="D111" s="209"/>
      <c r="E111" s="210"/>
      <c r="F111" s="129">
        <f>SUM(F105:F110)</f>
        <v>0</v>
      </c>
    </row>
    <row r="112" spans="1:6" s="61" customFormat="1" ht="12.75">
      <c r="A112" s="197"/>
      <c r="B112" s="197"/>
      <c r="C112" s="197"/>
      <c r="D112" s="197"/>
      <c r="E112" s="197"/>
      <c r="F112" s="197"/>
    </row>
    <row r="113" spans="1:6" s="89" customFormat="1" ht="12.75">
      <c r="A113" s="116" t="s">
        <v>359</v>
      </c>
      <c r="B113" s="198" t="s">
        <v>670</v>
      </c>
      <c r="C113" s="199"/>
      <c r="D113" s="199"/>
      <c r="E113" s="199"/>
      <c r="F113" s="200"/>
    </row>
    <row r="114" spans="1:6" s="75" customFormat="1" ht="12.75">
      <c r="A114" s="66"/>
      <c r="B114" s="143" t="s">
        <v>395</v>
      </c>
      <c r="C114" s="26" t="s">
        <v>744</v>
      </c>
      <c r="D114" s="72">
        <v>755</v>
      </c>
      <c r="E114" s="19"/>
      <c r="F114" s="128">
        <f>D114*E114</f>
        <v>0</v>
      </c>
    </row>
    <row r="115" spans="1:6" s="75" customFormat="1" ht="12.75">
      <c r="A115" s="67"/>
      <c r="B115" s="143" t="s">
        <v>671</v>
      </c>
      <c r="C115" s="26" t="s">
        <v>744</v>
      </c>
      <c r="D115" s="19">
        <v>77</v>
      </c>
      <c r="E115" s="19"/>
      <c r="F115" s="128">
        <f>D115*E115</f>
        <v>0</v>
      </c>
    </row>
    <row r="116" spans="1:6" s="75" customFormat="1" ht="12.75">
      <c r="A116" s="67"/>
      <c r="B116" s="143" t="s">
        <v>396</v>
      </c>
      <c r="C116" s="26" t="s">
        <v>744</v>
      </c>
      <c r="D116" s="19">
        <v>105</v>
      </c>
      <c r="E116" s="19"/>
      <c r="F116" s="128">
        <f>D116*E116</f>
        <v>0</v>
      </c>
    </row>
    <row r="117" spans="1:6" s="75" customFormat="1" ht="12.75">
      <c r="A117" s="26"/>
      <c r="B117" s="126" t="s">
        <v>672</v>
      </c>
      <c r="C117" s="26" t="s">
        <v>744</v>
      </c>
      <c r="D117" s="19">
        <v>221.45</v>
      </c>
      <c r="E117" s="19"/>
      <c r="F117" s="128">
        <f>D117*E117</f>
        <v>0</v>
      </c>
    </row>
    <row r="118" spans="1:6" s="75" customFormat="1" ht="12.75">
      <c r="A118" s="208" t="s">
        <v>360</v>
      </c>
      <c r="B118" s="209"/>
      <c r="C118" s="209"/>
      <c r="D118" s="209"/>
      <c r="E118" s="210"/>
      <c r="F118" s="129">
        <f>SUM(F114:F117)</f>
        <v>0</v>
      </c>
    </row>
    <row r="119" spans="1:6" s="75" customFormat="1" ht="12.75">
      <c r="A119" s="197"/>
      <c r="B119" s="197"/>
      <c r="C119" s="197"/>
      <c r="D119" s="197"/>
      <c r="E119" s="197"/>
      <c r="F119" s="197"/>
    </row>
    <row r="120" spans="1:6" s="89" customFormat="1" ht="12.75">
      <c r="A120" s="123" t="s">
        <v>361</v>
      </c>
      <c r="B120" s="211" t="s">
        <v>362</v>
      </c>
      <c r="C120" s="212"/>
      <c r="D120" s="212"/>
      <c r="E120" s="212"/>
      <c r="F120" s="212"/>
    </row>
    <row r="121" spans="1:6" s="75" customFormat="1" ht="12.75">
      <c r="A121" s="64" t="s">
        <v>364</v>
      </c>
      <c r="B121" s="213" t="s">
        <v>363</v>
      </c>
      <c r="C121" s="214"/>
      <c r="D121" s="214"/>
      <c r="E121" s="214"/>
      <c r="F121" s="214"/>
    </row>
    <row r="122" spans="1:6" s="89" customFormat="1" ht="12.75">
      <c r="A122" s="26"/>
      <c r="B122" s="141" t="s">
        <v>673</v>
      </c>
      <c r="C122" s="122"/>
      <c r="D122" s="137"/>
      <c r="E122" s="137"/>
      <c r="F122" s="142"/>
    </row>
    <row r="123" spans="1:6" s="89" customFormat="1" ht="12.75">
      <c r="A123" s="117"/>
      <c r="B123" s="118" t="s">
        <v>674</v>
      </c>
      <c r="C123" s="117" t="s">
        <v>744</v>
      </c>
      <c r="D123" s="47">
        <v>959.21</v>
      </c>
      <c r="E123" s="19"/>
      <c r="F123" s="119">
        <f>D123*E123</f>
        <v>0</v>
      </c>
    </row>
    <row r="124" spans="1:6" s="89" customFormat="1" ht="12.75">
      <c r="A124" s="117"/>
      <c r="B124" s="118" t="s">
        <v>675</v>
      </c>
      <c r="C124" s="117" t="s">
        <v>744</v>
      </c>
      <c r="D124" s="47">
        <v>809.07</v>
      </c>
      <c r="E124" s="19"/>
      <c r="F124" s="119">
        <f>D124*E124</f>
        <v>0</v>
      </c>
    </row>
    <row r="125" spans="1:6" s="89" customFormat="1" ht="12.75">
      <c r="A125" s="117"/>
      <c r="B125" s="118" t="s">
        <v>676</v>
      </c>
      <c r="C125" s="117" t="s">
        <v>744</v>
      </c>
      <c r="D125" s="47">
        <v>959.21</v>
      </c>
      <c r="E125" s="19"/>
      <c r="F125" s="119">
        <f>D125*E125</f>
        <v>0</v>
      </c>
    </row>
    <row r="126" spans="1:6" s="89" customFormat="1" ht="12.75">
      <c r="A126" s="117"/>
      <c r="B126" s="118" t="s">
        <v>677</v>
      </c>
      <c r="C126" s="117" t="s">
        <v>744</v>
      </c>
      <c r="D126" s="47">
        <v>959.21</v>
      </c>
      <c r="E126" s="19"/>
      <c r="F126" s="119">
        <f>D126*E126</f>
        <v>0</v>
      </c>
    </row>
    <row r="127" spans="1:6" s="75" customFormat="1" ht="12.75">
      <c r="A127" s="117"/>
      <c r="B127" s="124" t="s">
        <v>678</v>
      </c>
      <c r="C127" s="73"/>
      <c r="D127" s="33"/>
      <c r="E127" s="33"/>
      <c r="F127" s="132"/>
    </row>
    <row r="128" spans="1:6" s="75" customFormat="1" ht="12.75">
      <c r="A128" s="26"/>
      <c r="B128" s="126" t="s">
        <v>675</v>
      </c>
      <c r="C128" s="26" t="s">
        <v>744</v>
      </c>
      <c r="D128" s="19">
        <v>724.74</v>
      </c>
      <c r="E128" s="19"/>
      <c r="F128" s="128">
        <f>D128*E128</f>
        <v>0</v>
      </c>
    </row>
    <row r="129" spans="1:6" s="75" customFormat="1" ht="12.75">
      <c r="A129" s="208" t="s">
        <v>366</v>
      </c>
      <c r="B129" s="209"/>
      <c r="C129" s="209"/>
      <c r="D129" s="209"/>
      <c r="E129" s="210"/>
      <c r="F129" s="129">
        <f>SUM(F123:F128)</f>
        <v>0</v>
      </c>
    </row>
    <row r="130" spans="1:6" s="75" customFormat="1" ht="12.75">
      <c r="A130" s="197"/>
      <c r="B130" s="197"/>
      <c r="C130" s="197"/>
      <c r="D130" s="197"/>
      <c r="E130" s="197"/>
      <c r="F130" s="197"/>
    </row>
    <row r="131" spans="1:6" s="89" customFormat="1" ht="12.75">
      <c r="A131" s="116" t="s">
        <v>367</v>
      </c>
      <c r="B131" s="198" t="s">
        <v>365</v>
      </c>
      <c r="C131" s="199"/>
      <c r="D131" s="199"/>
      <c r="E131" s="199"/>
      <c r="F131" s="200"/>
    </row>
    <row r="132" spans="1:6" s="75" customFormat="1" ht="12.75">
      <c r="A132" s="117"/>
      <c r="B132" s="124" t="s">
        <v>679</v>
      </c>
      <c r="C132" s="73"/>
      <c r="D132" s="33"/>
      <c r="E132" s="33"/>
      <c r="F132" s="132"/>
    </row>
    <row r="133" spans="1:6" s="75" customFormat="1" ht="12.75">
      <c r="A133" s="26"/>
      <c r="B133" s="126" t="s">
        <v>680</v>
      </c>
      <c r="C133" s="26" t="s">
        <v>744</v>
      </c>
      <c r="D133" s="19">
        <v>1036.82</v>
      </c>
      <c r="E133" s="19"/>
      <c r="F133" s="128">
        <f>D133*E133</f>
        <v>0</v>
      </c>
    </row>
    <row r="134" spans="1:6" s="75" customFormat="1" ht="12.75">
      <c r="A134" s="26"/>
      <c r="B134" s="126" t="s">
        <v>674</v>
      </c>
      <c r="C134" s="26" t="s">
        <v>744</v>
      </c>
      <c r="D134" s="19">
        <v>460.27</v>
      </c>
      <c r="E134" s="19"/>
      <c r="F134" s="128">
        <f>D134*E134</f>
        <v>0</v>
      </c>
    </row>
    <row r="135" spans="1:6" s="75" customFormat="1" ht="12.75">
      <c r="A135" s="26"/>
      <c r="B135" s="126" t="s">
        <v>675</v>
      </c>
      <c r="C135" s="26" t="s">
        <v>744</v>
      </c>
      <c r="D135" s="19">
        <v>576.55</v>
      </c>
      <c r="E135" s="19"/>
      <c r="F135" s="128">
        <f>D135*E135</f>
        <v>0</v>
      </c>
    </row>
    <row r="136" spans="1:6" s="75" customFormat="1" ht="12.75">
      <c r="A136" s="26"/>
      <c r="B136" s="126" t="s">
        <v>681</v>
      </c>
      <c r="C136" s="26" t="s">
        <v>744</v>
      </c>
      <c r="D136" s="19">
        <v>460.27</v>
      </c>
      <c r="E136" s="19"/>
      <c r="F136" s="128">
        <f>D136*E136</f>
        <v>0</v>
      </c>
    </row>
    <row r="137" spans="1:6" s="75" customFormat="1" ht="12.75">
      <c r="A137" s="26"/>
      <c r="B137" s="126" t="s">
        <v>682</v>
      </c>
      <c r="C137" s="26" t="s">
        <v>744</v>
      </c>
      <c r="D137" s="19">
        <v>460.27</v>
      </c>
      <c r="E137" s="19"/>
      <c r="F137" s="128">
        <f>D137*E137</f>
        <v>0</v>
      </c>
    </row>
    <row r="138" spans="1:6" s="75" customFormat="1" ht="12.75">
      <c r="A138" s="208" t="s">
        <v>368</v>
      </c>
      <c r="B138" s="209"/>
      <c r="C138" s="209"/>
      <c r="D138" s="209"/>
      <c r="E138" s="210"/>
      <c r="F138" s="129">
        <f>SUM(F133:F137)</f>
        <v>0</v>
      </c>
    </row>
    <row r="139" spans="1:6" s="75" customFormat="1" ht="12.75">
      <c r="A139" s="197"/>
      <c r="B139" s="197"/>
      <c r="C139" s="197"/>
      <c r="D139" s="197"/>
      <c r="E139" s="197"/>
      <c r="F139" s="197"/>
    </row>
    <row r="140" spans="1:6" s="89" customFormat="1" ht="12.75">
      <c r="A140" s="116" t="s">
        <v>369</v>
      </c>
      <c r="B140" s="198" t="s">
        <v>683</v>
      </c>
      <c r="C140" s="199"/>
      <c r="D140" s="199"/>
      <c r="E140" s="199"/>
      <c r="F140" s="200"/>
    </row>
    <row r="141" spans="1:6" s="89" customFormat="1" ht="12.75">
      <c r="A141" s="117"/>
      <c r="B141" s="118" t="s">
        <v>684</v>
      </c>
      <c r="C141" s="117" t="s">
        <v>744</v>
      </c>
      <c r="D141" s="19">
        <v>1707</v>
      </c>
      <c r="E141" s="19"/>
      <c r="F141" s="119">
        <f aca="true" t="shared" si="5" ref="F141:F148">D141*E141</f>
        <v>0</v>
      </c>
    </row>
    <row r="142" spans="1:6" s="89" customFormat="1" ht="12.75">
      <c r="A142" s="117"/>
      <c r="B142" s="118" t="s">
        <v>685</v>
      </c>
      <c r="C142" s="117" t="s">
        <v>744</v>
      </c>
      <c r="D142" s="19">
        <v>1304.1</v>
      </c>
      <c r="E142" s="19"/>
      <c r="F142" s="119">
        <f t="shared" si="5"/>
        <v>0</v>
      </c>
    </row>
    <row r="143" spans="1:6" s="89" customFormat="1" ht="12.75">
      <c r="A143" s="117"/>
      <c r="B143" s="118" t="s">
        <v>686</v>
      </c>
      <c r="C143" s="117" t="s">
        <v>744</v>
      </c>
      <c r="D143" s="19">
        <f>140+74+10</f>
        <v>224</v>
      </c>
      <c r="E143" s="19"/>
      <c r="F143" s="119">
        <f t="shared" si="5"/>
        <v>0</v>
      </c>
    </row>
    <row r="144" spans="1:6" s="89" customFormat="1" ht="12.75">
      <c r="A144" s="117"/>
      <c r="B144" s="118" t="s">
        <v>782</v>
      </c>
      <c r="C144" s="117" t="s">
        <v>744</v>
      </c>
      <c r="D144" s="19">
        <f>36</f>
        <v>36</v>
      </c>
      <c r="E144" s="19"/>
      <c r="F144" s="119">
        <f t="shared" si="5"/>
        <v>0</v>
      </c>
    </row>
    <row r="145" spans="1:6" s="89" customFormat="1" ht="12.75">
      <c r="A145" s="117"/>
      <c r="B145" s="118" t="s">
        <v>783</v>
      </c>
      <c r="C145" s="117" t="s">
        <v>744</v>
      </c>
      <c r="D145" s="19">
        <f>D144</f>
        <v>36</v>
      </c>
      <c r="E145" s="19"/>
      <c r="F145" s="119">
        <f t="shared" si="5"/>
        <v>0</v>
      </c>
    </row>
    <row r="146" spans="1:6" s="89" customFormat="1" ht="12.75">
      <c r="A146" s="117"/>
      <c r="B146" s="118" t="s">
        <v>14</v>
      </c>
      <c r="C146" s="117" t="s">
        <v>744</v>
      </c>
      <c r="D146" s="19">
        <v>470</v>
      </c>
      <c r="E146" s="19"/>
      <c r="F146" s="119">
        <f t="shared" si="5"/>
        <v>0</v>
      </c>
    </row>
    <row r="147" spans="1:6" s="89" customFormat="1" ht="12.75">
      <c r="A147" s="117"/>
      <c r="B147" s="118" t="s">
        <v>687</v>
      </c>
      <c r="C147" s="117" t="s">
        <v>744</v>
      </c>
      <c r="D147" s="19">
        <v>885</v>
      </c>
      <c r="E147" s="19"/>
      <c r="F147" s="119">
        <f t="shared" si="5"/>
        <v>0</v>
      </c>
    </row>
    <row r="148" spans="1:6" s="89" customFormat="1" ht="12.75">
      <c r="A148" s="117"/>
      <c r="B148" s="118" t="s">
        <v>688</v>
      </c>
      <c r="C148" s="117" t="s">
        <v>806</v>
      </c>
      <c r="D148" s="19">
        <f>77</f>
        <v>77</v>
      </c>
      <c r="E148" s="19"/>
      <c r="F148" s="119">
        <f t="shared" si="5"/>
        <v>0</v>
      </c>
    </row>
    <row r="149" spans="1:6" s="89" customFormat="1" ht="12.75">
      <c r="A149" s="201" t="s">
        <v>370</v>
      </c>
      <c r="B149" s="202"/>
      <c r="C149" s="202"/>
      <c r="D149" s="202"/>
      <c r="E149" s="203"/>
      <c r="F149" s="121">
        <f>SUM(F141:F148)</f>
        <v>0</v>
      </c>
    </row>
    <row r="150" spans="1:6" s="89" customFormat="1" ht="12.75">
      <c r="A150" s="204"/>
      <c r="B150" s="204"/>
      <c r="C150" s="204"/>
      <c r="D150" s="204"/>
      <c r="E150" s="204"/>
      <c r="F150" s="204"/>
    </row>
    <row r="151" spans="1:6" s="75" customFormat="1" ht="12.75">
      <c r="A151" s="64" t="s">
        <v>371</v>
      </c>
      <c r="B151" s="205" t="s">
        <v>689</v>
      </c>
      <c r="C151" s="206"/>
      <c r="D151" s="206"/>
      <c r="E151" s="206"/>
      <c r="F151" s="207"/>
    </row>
    <row r="152" spans="1:6" s="75" customFormat="1" ht="12.75">
      <c r="A152" s="26"/>
      <c r="B152" s="126" t="s">
        <v>690</v>
      </c>
      <c r="C152" s="26" t="s">
        <v>806</v>
      </c>
      <c r="D152" s="19">
        <v>32.8</v>
      </c>
      <c r="E152" s="19"/>
      <c r="F152" s="128">
        <f>D152*E152</f>
        <v>0</v>
      </c>
    </row>
    <row r="153" spans="1:6" s="75" customFormat="1" ht="12.75">
      <c r="A153" s="26"/>
      <c r="B153" s="126" t="s">
        <v>784</v>
      </c>
      <c r="C153" s="26" t="s">
        <v>806</v>
      </c>
      <c r="D153" s="19">
        <f>D155+100</f>
        <v>648</v>
      </c>
      <c r="E153" s="19"/>
      <c r="F153" s="128">
        <f>D153*E153</f>
        <v>0</v>
      </c>
    </row>
    <row r="154" spans="1:6" s="75" customFormat="1" ht="12.75">
      <c r="A154" s="26"/>
      <c r="B154" s="126" t="s">
        <v>691</v>
      </c>
      <c r="C154" s="26" t="s">
        <v>806</v>
      </c>
      <c r="D154" s="19">
        <f>D156+100</f>
        <v>100</v>
      </c>
      <c r="E154" s="19"/>
      <c r="F154" s="128">
        <f>D154*E154</f>
        <v>0</v>
      </c>
    </row>
    <row r="155" spans="1:6" s="75" customFormat="1" ht="12.75">
      <c r="A155" s="26"/>
      <c r="B155" s="172" t="s">
        <v>692</v>
      </c>
      <c r="C155" s="26" t="s">
        <v>806</v>
      </c>
      <c r="D155" s="19">
        <f>4*(26+7+17)+(19+8+12)*2+(50+23+21+20+14+14+17+28+17+13+23)+(16+14)</f>
        <v>548</v>
      </c>
      <c r="E155" s="19"/>
      <c r="F155" s="128">
        <f>D155*E155</f>
        <v>0</v>
      </c>
    </row>
    <row r="156" spans="1:6" s="75" customFormat="1" ht="12.75">
      <c r="A156" s="208" t="s">
        <v>372</v>
      </c>
      <c r="B156" s="209"/>
      <c r="C156" s="209"/>
      <c r="D156" s="209"/>
      <c r="E156" s="210"/>
      <c r="F156" s="129">
        <f>SUM(F152:F155)</f>
        <v>0</v>
      </c>
    </row>
    <row r="157" spans="1:6" s="75" customFormat="1" ht="12.75">
      <c r="A157" s="197"/>
      <c r="B157" s="197"/>
      <c r="C157" s="197"/>
      <c r="D157" s="197"/>
      <c r="E157" s="197"/>
      <c r="F157" s="197"/>
    </row>
    <row r="158" spans="1:6" s="89" customFormat="1" ht="12.75">
      <c r="A158" s="116" t="s">
        <v>373</v>
      </c>
      <c r="B158" s="198" t="s">
        <v>693</v>
      </c>
      <c r="C158" s="199"/>
      <c r="D158" s="199"/>
      <c r="E158" s="199"/>
      <c r="F158" s="200"/>
    </row>
    <row r="159" spans="1:6" s="75" customFormat="1" ht="12.75">
      <c r="A159" s="117"/>
      <c r="B159" s="124" t="s">
        <v>694</v>
      </c>
      <c r="C159" s="73"/>
      <c r="D159" s="33"/>
      <c r="E159" s="33"/>
      <c r="F159" s="132"/>
    </row>
    <row r="160" spans="1:6" s="75" customFormat="1" ht="12.75">
      <c r="A160" s="26"/>
      <c r="B160" s="126" t="s">
        <v>695</v>
      </c>
      <c r="C160" s="26" t="s">
        <v>744</v>
      </c>
      <c r="D160" s="19">
        <v>638.78</v>
      </c>
      <c r="E160" s="19"/>
      <c r="F160" s="128">
        <f>D160*E160</f>
        <v>0</v>
      </c>
    </row>
    <row r="161" spans="1:6" s="89" customFormat="1" ht="12.75">
      <c r="A161" s="26"/>
      <c r="B161" s="173" t="s">
        <v>696</v>
      </c>
      <c r="C161" s="117" t="s">
        <v>744</v>
      </c>
      <c r="D161" s="47">
        <v>77.295</v>
      </c>
      <c r="E161" s="19"/>
      <c r="F161" s="119">
        <f>D161*E161</f>
        <v>0</v>
      </c>
    </row>
    <row r="162" spans="1:6" s="75" customFormat="1" ht="12.75">
      <c r="A162" s="117"/>
      <c r="B162" s="124" t="s">
        <v>697</v>
      </c>
      <c r="C162" s="73"/>
      <c r="D162" s="33"/>
      <c r="E162" s="33"/>
      <c r="F162" s="132"/>
    </row>
    <row r="163" spans="1:6" s="75" customFormat="1" ht="12.75">
      <c r="A163" s="26"/>
      <c r="B163" s="126" t="s">
        <v>614</v>
      </c>
      <c r="C163" s="26" t="s">
        <v>744</v>
      </c>
      <c r="D163" s="19">
        <v>606.18</v>
      </c>
      <c r="E163" s="19"/>
      <c r="F163" s="128">
        <f>D163*E163</f>
        <v>0</v>
      </c>
    </row>
    <row r="164" spans="1:6" s="89" customFormat="1" ht="12.75">
      <c r="A164" s="26"/>
      <c r="B164" s="141" t="s">
        <v>678</v>
      </c>
      <c r="C164" s="122"/>
      <c r="D164" s="137"/>
      <c r="E164" s="33"/>
      <c r="F164" s="142"/>
    </row>
    <row r="165" spans="1:6" s="89" customFormat="1" ht="12.75">
      <c r="A165" s="117"/>
      <c r="B165" s="118" t="s">
        <v>698</v>
      </c>
      <c r="C165" s="117" t="s">
        <v>744</v>
      </c>
      <c r="D165" s="47">
        <v>732.68</v>
      </c>
      <c r="E165" s="19"/>
      <c r="F165" s="119">
        <f>D165*E165</f>
        <v>0</v>
      </c>
    </row>
    <row r="166" spans="1:6" s="75" customFormat="1" ht="12.75">
      <c r="A166" s="117"/>
      <c r="B166" s="124" t="s">
        <v>699</v>
      </c>
      <c r="C166" s="73"/>
      <c r="D166" s="33"/>
      <c r="E166" s="33"/>
      <c r="F166" s="132"/>
    </row>
    <row r="167" spans="1:6" s="75" customFormat="1" ht="12.75">
      <c r="A167" s="26"/>
      <c r="B167" s="126" t="s">
        <v>615</v>
      </c>
      <c r="C167" s="26" t="s">
        <v>744</v>
      </c>
      <c r="D167" s="19">
        <v>257.6</v>
      </c>
      <c r="E167" s="19"/>
      <c r="F167" s="128">
        <f>D167*E167</f>
        <v>0</v>
      </c>
    </row>
    <row r="168" spans="1:6" s="75" customFormat="1" ht="12.75">
      <c r="A168" s="26"/>
      <c r="B168" s="126" t="s">
        <v>616</v>
      </c>
      <c r="C168" s="26" t="s">
        <v>744</v>
      </c>
      <c r="D168" s="19">
        <v>54.8</v>
      </c>
      <c r="E168" s="19"/>
      <c r="F168" s="128">
        <f>D168*E168</f>
        <v>0</v>
      </c>
    </row>
    <row r="169" spans="1:6" s="75" customFormat="1" ht="12.75">
      <c r="A169" s="26"/>
      <c r="B169" s="126" t="s">
        <v>617</v>
      </c>
      <c r="C169" s="26" t="s">
        <v>744</v>
      </c>
      <c r="D169" s="19">
        <v>170.5</v>
      </c>
      <c r="E169" s="19"/>
      <c r="F169" s="128">
        <f>D169*E169</f>
        <v>0</v>
      </c>
    </row>
    <row r="170" spans="1:6" s="75" customFormat="1" ht="12.75">
      <c r="A170" s="208" t="s">
        <v>374</v>
      </c>
      <c r="B170" s="209"/>
      <c r="C170" s="209"/>
      <c r="D170" s="209"/>
      <c r="E170" s="210"/>
      <c r="F170" s="129">
        <f>SUM(F160:F169)</f>
        <v>0</v>
      </c>
    </row>
    <row r="171" spans="1:6" s="75" customFormat="1" ht="12.75">
      <c r="A171" s="197"/>
      <c r="B171" s="197"/>
      <c r="C171" s="197"/>
      <c r="D171" s="197"/>
      <c r="E171" s="197"/>
      <c r="F171" s="197"/>
    </row>
    <row r="172" spans="1:6" s="89" customFormat="1" ht="12.75">
      <c r="A172" s="116" t="s">
        <v>375</v>
      </c>
      <c r="B172" s="198" t="s">
        <v>700</v>
      </c>
      <c r="C172" s="199"/>
      <c r="D172" s="199"/>
      <c r="E172" s="199"/>
      <c r="F172" s="200"/>
    </row>
    <row r="173" spans="1:6" s="89" customFormat="1" ht="12.75">
      <c r="A173" s="117"/>
      <c r="B173" s="170" t="s">
        <v>618</v>
      </c>
      <c r="C173" s="171" t="s">
        <v>744</v>
      </c>
      <c r="D173" s="120">
        <v>43.5</v>
      </c>
      <c r="E173" s="19"/>
      <c r="F173" s="119">
        <f aca="true" t="shared" si="6" ref="F173:F193">D173*E173</f>
        <v>0</v>
      </c>
    </row>
    <row r="174" spans="1:6" s="89" customFormat="1" ht="12.75">
      <c r="A174" s="117"/>
      <c r="B174" s="170" t="s">
        <v>15</v>
      </c>
      <c r="C174" s="171" t="s">
        <v>744</v>
      </c>
      <c r="D174" s="120">
        <v>10.5</v>
      </c>
      <c r="E174" s="19"/>
      <c r="F174" s="119">
        <f t="shared" si="6"/>
        <v>0</v>
      </c>
    </row>
    <row r="175" spans="1:6" s="89" customFormat="1" ht="12.75">
      <c r="A175" s="117"/>
      <c r="B175" s="170" t="s">
        <v>16</v>
      </c>
      <c r="C175" s="171" t="s">
        <v>744</v>
      </c>
      <c r="D175" s="120">
        <v>53</v>
      </c>
      <c r="E175" s="19"/>
      <c r="F175" s="119">
        <f t="shared" si="6"/>
        <v>0</v>
      </c>
    </row>
    <row r="176" spans="1:6" s="89" customFormat="1" ht="12.75">
      <c r="A176" s="117"/>
      <c r="B176" s="170" t="s">
        <v>619</v>
      </c>
      <c r="C176" s="171" t="s">
        <v>744</v>
      </c>
      <c r="D176" s="120">
        <v>35.7</v>
      </c>
      <c r="E176" s="19"/>
      <c r="F176" s="119">
        <f t="shared" si="6"/>
        <v>0</v>
      </c>
    </row>
    <row r="177" spans="1:6" s="89" customFormat="1" ht="12.75">
      <c r="A177" s="117"/>
      <c r="B177" s="170" t="s">
        <v>620</v>
      </c>
      <c r="C177" s="171" t="s">
        <v>806</v>
      </c>
      <c r="D177" s="120">
        <v>65.8</v>
      </c>
      <c r="E177" s="19"/>
      <c r="F177" s="119">
        <f t="shared" si="6"/>
        <v>0</v>
      </c>
    </row>
    <row r="178" spans="1:6" s="89" customFormat="1" ht="12.75">
      <c r="A178" s="117"/>
      <c r="B178" s="118" t="s">
        <v>621</v>
      </c>
      <c r="C178" s="117" t="s">
        <v>806</v>
      </c>
      <c r="D178" s="47">
        <f>D177+(2*2)+(2*0.4)+(2*2.45)+(2.6+0.8+1.55+0.5+1.55)+(1.8+0.5+1.2)+(2.25+4.85+6.4)</f>
        <v>99.5</v>
      </c>
      <c r="E178" s="19"/>
      <c r="F178" s="119">
        <f t="shared" si="6"/>
        <v>0</v>
      </c>
    </row>
    <row r="179" spans="1:6" s="89" customFormat="1" ht="12.75">
      <c r="A179" s="117"/>
      <c r="B179" s="118" t="s">
        <v>622</v>
      </c>
      <c r="C179" s="117" t="s">
        <v>806</v>
      </c>
      <c r="D179" s="47">
        <f>5*(3.9+1.2)+(4*1.65)+3*(2.55+1.65)+6*(1.65+1.05)+(1.2*4)+(0.8*6)+2*(1.65*4*3)+(3*0.9*3)+2*(1.65*3)+(0.6*3)+(0.45*2)</f>
        <v>130.8</v>
      </c>
      <c r="E179" s="19"/>
      <c r="F179" s="119">
        <f t="shared" si="6"/>
        <v>0</v>
      </c>
    </row>
    <row r="180" spans="1:6" s="89" customFormat="1" ht="12.75">
      <c r="A180" s="117"/>
      <c r="B180" s="118" t="s">
        <v>623</v>
      </c>
      <c r="C180" s="117" t="s">
        <v>806</v>
      </c>
      <c r="D180" s="47">
        <v>90.4</v>
      </c>
      <c r="E180" s="19"/>
      <c r="F180" s="119">
        <f t="shared" si="6"/>
        <v>0</v>
      </c>
    </row>
    <row r="181" spans="1:6" s="89" customFormat="1" ht="12.75">
      <c r="A181" s="117"/>
      <c r="B181" s="118" t="s">
        <v>17</v>
      </c>
      <c r="C181" s="117" t="s">
        <v>806</v>
      </c>
      <c r="D181" s="47">
        <v>19.2</v>
      </c>
      <c r="E181" s="19"/>
      <c r="F181" s="119">
        <f t="shared" si="6"/>
        <v>0</v>
      </c>
    </row>
    <row r="182" spans="1:6" s="89" customFormat="1" ht="12.75">
      <c r="A182" s="117"/>
      <c r="B182" s="170" t="s">
        <v>701</v>
      </c>
      <c r="C182" s="174" t="s">
        <v>834</v>
      </c>
      <c r="D182" s="120">
        <v>2</v>
      </c>
      <c r="E182" s="19"/>
      <c r="F182" s="119">
        <f t="shared" si="6"/>
        <v>0</v>
      </c>
    </row>
    <row r="183" spans="1:6" s="89" customFormat="1" ht="12.75">
      <c r="A183" s="117"/>
      <c r="B183" s="118" t="s">
        <v>624</v>
      </c>
      <c r="C183" s="117" t="s">
        <v>806</v>
      </c>
      <c r="D183" s="47">
        <v>10.9</v>
      </c>
      <c r="E183" s="19"/>
      <c r="F183" s="119">
        <f t="shared" si="6"/>
        <v>0</v>
      </c>
    </row>
    <row r="184" spans="1:6" s="89" customFormat="1" ht="12.75">
      <c r="A184" s="117"/>
      <c r="B184" s="118" t="s">
        <v>702</v>
      </c>
      <c r="C184" s="117" t="s">
        <v>806</v>
      </c>
      <c r="D184" s="47">
        <v>11.79</v>
      </c>
      <c r="E184" s="19"/>
      <c r="F184" s="119">
        <f t="shared" si="6"/>
        <v>0</v>
      </c>
    </row>
    <row r="185" spans="1:6" s="89" customFormat="1" ht="12.75">
      <c r="A185" s="117"/>
      <c r="B185" s="118" t="s">
        <v>625</v>
      </c>
      <c r="C185" s="144" t="s">
        <v>834</v>
      </c>
      <c r="D185" s="47">
        <v>1</v>
      </c>
      <c r="E185" s="19"/>
      <c r="F185" s="119">
        <f t="shared" si="6"/>
        <v>0</v>
      </c>
    </row>
    <row r="186" spans="1:6" s="48" customFormat="1" ht="12.75">
      <c r="A186" s="117"/>
      <c r="B186" s="170" t="s">
        <v>18</v>
      </c>
      <c r="C186" s="171" t="s">
        <v>703</v>
      </c>
      <c r="D186" s="120">
        <v>2</v>
      </c>
      <c r="E186" s="19"/>
      <c r="F186" s="119">
        <f t="shared" si="6"/>
        <v>0</v>
      </c>
    </row>
    <row r="187" spans="1:6" s="48" customFormat="1" ht="12.75">
      <c r="A187" s="117"/>
      <c r="B187" s="170" t="s">
        <v>19</v>
      </c>
      <c r="C187" s="171" t="s">
        <v>834</v>
      </c>
      <c r="D187" s="120">
        <v>8</v>
      </c>
      <c r="E187" s="47"/>
      <c r="F187" s="119">
        <f t="shared" si="6"/>
        <v>0</v>
      </c>
    </row>
    <row r="188" spans="1:6" s="48" customFormat="1" ht="12.75">
      <c r="A188" s="117"/>
      <c r="B188" s="170" t="s">
        <v>20</v>
      </c>
      <c r="C188" s="171" t="s">
        <v>703</v>
      </c>
      <c r="D188" s="120">
        <v>2</v>
      </c>
      <c r="E188" s="47"/>
      <c r="F188" s="119">
        <f t="shared" si="6"/>
        <v>0</v>
      </c>
    </row>
    <row r="189" spans="1:6" s="48" customFormat="1" ht="12.75">
      <c r="A189" s="117"/>
      <c r="B189" s="170" t="s">
        <v>704</v>
      </c>
      <c r="C189" s="171" t="s">
        <v>806</v>
      </c>
      <c r="D189" s="120">
        <v>2.85</v>
      </c>
      <c r="E189" s="19"/>
      <c r="F189" s="119">
        <f t="shared" si="6"/>
        <v>0</v>
      </c>
    </row>
    <row r="190" spans="1:6" s="48" customFormat="1" ht="12.75">
      <c r="A190" s="117"/>
      <c r="B190" s="170" t="s">
        <v>705</v>
      </c>
      <c r="C190" s="171" t="s">
        <v>806</v>
      </c>
      <c r="D190" s="120">
        <f>4.6*2</f>
        <v>9.2</v>
      </c>
      <c r="E190" s="19"/>
      <c r="F190" s="119">
        <f t="shared" si="6"/>
        <v>0</v>
      </c>
    </row>
    <row r="191" spans="1:6" s="48" customFormat="1" ht="12.75">
      <c r="A191" s="117"/>
      <c r="B191" s="170" t="s">
        <v>706</v>
      </c>
      <c r="C191" s="174" t="s">
        <v>834</v>
      </c>
      <c r="D191" s="120">
        <v>3</v>
      </c>
      <c r="E191" s="19"/>
      <c r="F191" s="119">
        <f t="shared" si="6"/>
        <v>0</v>
      </c>
    </row>
    <row r="192" spans="1:6" s="48" customFormat="1" ht="12.75">
      <c r="A192" s="117"/>
      <c r="B192" s="170" t="s">
        <v>707</v>
      </c>
      <c r="C192" s="174" t="s">
        <v>834</v>
      </c>
      <c r="D192" s="120">
        <v>2</v>
      </c>
      <c r="E192" s="19"/>
      <c r="F192" s="119">
        <f t="shared" si="6"/>
        <v>0</v>
      </c>
    </row>
    <row r="193" spans="1:6" s="48" customFormat="1" ht="12.75">
      <c r="A193" s="117"/>
      <c r="B193" s="170" t="s">
        <v>708</v>
      </c>
      <c r="C193" s="174" t="s">
        <v>834</v>
      </c>
      <c r="D193" s="120">
        <v>1</v>
      </c>
      <c r="E193" s="19"/>
      <c r="F193" s="119">
        <f t="shared" si="6"/>
        <v>0</v>
      </c>
    </row>
    <row r="194" spans="1:6" s="48" customFormat="1" ht="12.75">
      <c r="A194" s="201" t="s">
        <v>376</v>
      </c>
      <c r="B194" s="202"/>
      <c r="C194" s="202"/>
      <c r="D194" s="202"/>
      <c r="E194" s="203"/>
      <c r="F194" s="121">
        <f>SUM(F173:F193)</f>
        <v>0</v>
      </c>
    </row>
    <row r="195" spans="1:6" s="95" customFormat="1" ht="12.75">
      <c r="A195" s="77"/>
      <c r="B195" s="74"/>
      <c r="C195" s="115"/>
      <c r="D195" s="50"/>
      <c r="E195" s="88"/>
      <c r="F195" s="50"/>
    </row>
    <row r="196" spans="1:6" s="60" customFormat="1" ht="12.75">
      <c r="A196" s="45" t="s">
        <v>408</v>
      </c>
      <c r="B196" s="68" t="s">
        <v>409</v>
      </c>
      <c r="C196" s="6"/>
      <c r="D196" s="19"/>
      <c r="E196" s="24"/>
      <c r="F196" s="17"/>
    </row>
    <row r="197" spans="1:6" s="48" customFormat="1" ht="12.75">
      <c r="A197" s="107" t="s">
        <v>196</v>
      </c>
      <c r="B197" s="113" t="s">
        <v>197</v>
      </c>
      <c r="C197" s="46"/>
      <c r="D197" s="47"/>
      <c r="E197" s="86"/>
      <c r="F197" s="50"/>
    </row>
    <row r="198" spans="1:6" s="60" customFormat="1" ht="12.75">
      <c r="A198" s="45" t="s">
        <v>822</v>
      </c>
      <c r="B198" s="68" t="s">
        <v>824</v>
      </c>
      <c r="C198" s="6"/>
      <c r="D198" s="19"/>
      <c r="E198" s="24"/>
      <c r="F198" s="17"/>
    </row>
    <row r="199" spans="1:6" s="48" customFormat="1" ht="12.75">
      <c r="A199" s="107" t="s">
        <v>825</v>
      </c>
      <c r="B199" s="113" t="s">
        <v>790</v>
      </c>
      <c r="C199" s="46"/>
      <c r="D199" s="47"/>
      <c r="E199" s="86"/>
      <c r="F199" s="50"/>
    </row>
    <row r="200" spans="1:6" s="48" customFormat="1" ht="12.75">
      <c r="A200" s="144"/>
      <c r="B200" s="138" t="s">
        <v>827</v>
      </c>
      <c r="C200" s="144" t="s">
        <v>806</v>
      </c>
      <c r="D200" s="120">
        <v>172</v>
      </c>
      <c r="E200" s="24"/>
      <c r="F200" s="50">
        <f>E200*D200</f>
        <v>0</v>
      </c>
    </row>
    <row r="201" spans="1:6" s="48" customFormat="1" ht="12.75">
      <c r="A201" s="144"/>
      <c r="B201" s="138" t="s">
        <v>828</v>
      </c>
      <c r="C201" s="144" t="s">
        <v>806</v>
      </c>
      <c r="D201" s="120">
        <v>169</v>
      </c>
      <c r="E201" s="24"/>
      <c r="F201" s="50">
        <f>E201*D201</f>
        <v>0</v>
      </c>
    </row>
    <row r="202" spans="1:6" s="48" customFormat="1" ht="12.75">
      <c r="A202" s="144"/>
      <c r="B202" s="138" t="s">
        <v>829</v>
      </c>
      <c r="C202" s="144" t="s">
        <v>806</v>
      </c>
      <c r="D202" s="120">
        <v>66</v>
      </c>
      <c r="E202" s="24"/>
      <c r="F202" s="50">
        <f>E202*D202</f>
        <v>0</v>
      </c>
    </row>
    <row r="203" spans="1:6" s="48" customFormat="1" ht="12.75">
      <c r="A203" s="144"/>
      <c r="B203" s="138" t="s">
        <v>830</v>
      </c>
      <c r="C203" s="144" t="s">
        <v>806</v>
      </c>
      <c r="D203" s="47">
        <v>39</v>
      </c>
      <c r="E203" s="24"/>
      <c r="F203" s="50">
        <f>E203*D203</f>
        <v>0</v>
      </c>
    </row>
    <row r="204" spans="1:6" s="95" customFormat="1" ht="12.75">
      <c r="A204" s="144"/>
      <c r="B204" s="138" t="s">
        <v>831</v>
      </c>
      <c r="C204" s="144" t="s">
        <v>806</v>
      </c>
      <c r="D204" s="120">
        <v>87</v>
      </c>
      <c r="E204" s="24"/>
      <c r="F204" s="50">
        <f>E204*D204</f>
        <v>0</v>
      </c>
    </row>
    <row r="205" spans="1:6" s="60" customFormat="1" ht="12.75">
      <c r="A205" s="45" t="s">
        <v>832</v>
      </c>
      <c r="B205" s="1" t="s">
        <v>791</v>
      </c>
      <c r="C205" s="1"/>
      <c r="D205" s="11"/>
      <c r="E205" s="24"/>
      <c r="F205" s="15"/>
    </row>
    <row r="206" spans="1:6" s="60" customFormat="1" ht="12.75">
      <c r="A206" s="42"/>
      <c r="B206" s="143" t="s">
        <v>833</v>
      </c>
      <c r="C206" s="42" t="s">
        <v>834</v>
      </c>
      <c r="D206" s="78">
        <v>125</v>
      </c>
      <c r="E206" s="10"/>
      <c r="F206" s="17">
        <f aca="true" t="shared" si="7" ref="F206:F213">E206*D206</f>
        <v>0</v>
      </c>
    </row>
    <row r="207" spans="1:6" s="60" customFormat="1" ht="12.75">
      <c r="A207" s="42"/>
      <c r="B207" s="143" t="s">
        <v>835</v>
      </c>
      <c r="C207" s="42" t="s">
        <v>834</v>
      </c>
      <c r="D207" s="78">
        <v>30</v>
      </c>
      <c r="E207" s="10"/>
      <c r="F207" s="17">
        <f t="shared" si="7"/>
        <v>0</v>
      </c>
    </row>
    <row r="208" spans="1:6" s="60" customFormat="1" ht="12.75">
      <c r="A208" s="42"/>
      <c r="B208" s="143" t="s">
        <v>836</v>
      </c>
      <c r="C208" s="42" t="s">
        <v>834</v>
      </c>
      <c r="D208" s="78">
        <v>30</v>
      </c>
      <c r="E208" s="10"/>
      <c r="F208" s="17">
        <f t="shared" si="7"/>
        <v>0</v>
      </c>
    </row>
    <row r="209" spans="1:6" s="60" customFormat="1" ht="12.75">
      <c r="A209" s="42"/>
      <c r="B209" s="143" t="s">
        <v>837</v>
      </c>
      <c r="C209" s="42" t="s">
        <v>834</v>
      </c>
      <c r="D209" s="78">
        <v>11</v>
      </c>
      <c r="E209" s="10"/>
      <c r="F209" s="17">
        <f t="shared" si="7"/>
        <v>0</v>
      </c>
    </row>
    <row r="210" spans="1:6" s="60" customFormat="1" ht="12.75">
      <c r="A210" s="42"/>
      <c r="B210" s="143" t="s">
        <v>838</v>
      </c>
      <c r="C210" s="42" t="s">
        <v>834</v>
      </c>
      <c r="D210" s="19">
        <v>1</v>
      </c>
      <c r="E210" s="10"/>
      <c r="F210" s="17">
        <f t="shared" si="7"/>
        <v>0</v>
      </c>
    </row>
    <row r="211" spans="1:6" s="60" customFormat="1" ht="12.75">
      <c r="A211" s="42"/>
      <c r="B211" s="143" t="s">
        <v>839</v>
      </c>
      <c r="C211" s="42" t="s">
        <v>834</v>
      </c>
      <c r="D211" s="19">
        <v>1</v>
      </c>
      <c r="E211" s="10"/>
      <c r="F211" s="17">
        <f t="shared" si="7"/>
        <v>0</v>
      </c>
    </row>
    <row r="212" spans="1:6" s="167" customFormat="1" ht="12.75">
      <c r="A212" s="42"/>
      <c r="B212" s="143" t="s">
        <v>840</v>
      </c>
      <c r="C212" s="42" t="s">
        <v>834</v>
      </c>
      <c r="D212" s="19">
        <v>5</v>
      </c>
      <c r="E212" s="10"/>
      <c r="F212" s="17">
        <f t="shared" si="7"/>
        <v>0</v>
      </c>
    </row>
    <row r="213" spans="1:6" s="48" customFormat="1" ht="12.75">
      <c r="A213" s="144"/>
      <c r="B213" s="138" t="s">
        <v>841</v>
      </c>
      <c r="C213" s="144" t="s">
        <v>834</v>
      </c>
      <c r="D213" s="47">
        <v>1</v>
      </c>
      <c r="E213" s="10"/>
      <c r="F213" s="50">
        <f t="shared" si="7"/>
        <v>0</v>
      </c>
    </row>
    <row r="214" spans="1:6" s="60" customFormat="1" ht="12.75">
      <c r="A214" s="45" t="s">
        <v>842</v>
      </c>
      <c r="B214" s="1" t="s">
        <v>792</v>
      </c>
      <c r="C214" s="1"/>
      <c r="D214" s="11"/>
      <c r="E214" s="24"/>
      <c r="F214" s="15"/>
    </row>
    <row r="215" spans="1:6" s="60" customFormat="1" ht="12.75">
      <c r="A215" s="42"/>
      <c r="B215" s="143" t="s">
        <v>844</v>
      </c>
      <c r="C215" s="42" t="s">
        <v>834</v>
      </c>
      <c r="D215" s="19">
        <v>13</v>
      </c>
      <c r="E215" s="10"/>
      <c r="F215" s="17">
        <f aca="true" t="shared" si="8" ref="F215:F221">E215*D215</f>
        <v>0</v>
      </c>
    </row>
    <row r="216" spans="1:6" s="60" customFormat="1" ht="12.75">
      <c r="A216" s="42"/>
      <c r="B216" s="143" t="s">
        <v>845</v>
      </c>
      <c r="C216" s="42" t="s">
        <v>834</v>
      </c>
      <c r="D216" s="19">
        <v>4</v>
      </c>
      <c r="E216" s="10"/>
      <c r="F216" s="17">
        <f t="shared" si="8"/>
        <v>0</v>
      </c>
    </row>
    <row r="217" spans="1:6" s="60" customFormat="1" ht="12.75">
      <c r="A217" s="42"/>
      <c r="B217" s="143" t="s">
        <v>846</v>
      </c>
      <c r="C217" s="42" t="s">
        <v>834</v>
      </c>
      <c r="D217" s="19">
        <v>2</v>
      </c>
      <c r="E217" s="10"/>
      <c r="F217" s="17">
        <f t="shared" si="8"/>
        <v>0</v>
      </c>
    </row>
    <row r="218" spans="1:6" s="60" customFormat="1" ht="12.75">
      <c r="A218" s="42"/>
      <c r="B218" s="143" t="s">
        <v>847</v>
      </c>
      <c r="C218" s="42" t="s">
        <v>834</v>
      </c>
      <c r="D218" s="19">
        <v>5</v>
      </c>
      <c r="E218" s="10"/>
      <c r="F218" s="17">
        <f t="shared" si="8"/>
        <v>0</v>
      </c>
    </row>
    <row r="219" spans="1:6" s="60" customFormat="1" ht="12.75">
      <c r="A219" s="42"/>
      <c r="B219" s="143" t="s">
        <v>848</v>
      </c>
      <c r="C219" s="42" t="s">
        <v>834</v>
      </c>
      <c r="D219" s="19">
        <v>11</v>
      </c>
      <c r="E219" s="10"/>
      <c r="F219" s="17">
        <f t="shared" si="8"/>
        <v>0</v>
      </c>
    </row>
    <row r="220" spans="1:6" s="60" customFormat="1" ht="12.75">
      <c r="A220" s="42"/>
      <c r="B220" s="143" t="s">
        <v>849</v>
      </c>
      <c r="C220" s="42" t="s">
        <v>834</v>
      </c>
      <c r="D220" s="19">
        <v>12</v>
      </c>
      <c r="E220" s="10"/>
      <c r="F220" s="17">
        <f t="shared" si="8"/>
        <v>0</v>
      </c>
    </row>
    <row r="221" spans="1:6" s="60" customFormat="1" ht="12.75">
      <c r="A221" s="42"/>
      <c r="B221" s="143" t="s">
        <v>850</v>
      </c>
      <c r="C221" s="42" t="s">
        <v>834</v>
      </c>
      <c r="D221" s="19">
        <v>6</v>
      </c>
      <c r="E221" s="10"/>
      <c r="F221" s="17">
        <f t="shared" si="8"/>
        <v>0</v>
      </c>
    </row>
    <row r="222" spans="1:6" s="48" customFormat="1" ht="12.75">
      <c r="A222" s="107" t="s">
        <v>851</v>
      </c>
      <c r="B222" s="8" t="s">
        <v>793</v>
      </c>
      <c r="C222" s="8"/>
      <c r="D222" s="111"/>
      <c r="E222" s="24"/>
      <c r="F222" s="82"/>
    </row>
    <row r="223" spans="1:6" s="48" customFormat="1" ht="12.75">
      <c r="A223" s="144"/>
      <c r="B223" s="138" t="s">
        <v>853</v>
      </c>
      <c r="C223" s="144" t="s">
        <v>834</v>
      </c>
      <c r="D223" s="120">
        <v>91</v>
      </c>
      <c r="E223" s="10"/>
      <c r="F223" s="50">
        <f aca="true" t="shared" si="9" ref="F223:F233">E223*D223</f>
        <v>0</v>
      </c>
    </row>
    <row r="224" spans="1:6" s="95" customFormat="1" ht="12.75">
      <c r="A224" s="144"/>
      <c r="B224" s="138" t="s">
        <v>854</v>
      </c>
      <c r="C224" s="144" t="s">
        <v>834</v>
      </c>
      <c r="D224" s="120">
        <v>28</v>
      </c>
      <c r="E224" s="10"/>
      <c r="F224" s="50">
        <f t="shared" si="9"/>
        <v>0</v>
      </c>
    </row>
    <row r="225" spans="1:6" s="60" customFormat="1" ht="12.75">
      <c r="A225" s="42"/>
      <c r="B225" s="143" t="s">
        <v>855</v>
      </c>
      <c r="C225" s="42" t="s">
        <v>834</v>
      </c>
      <c r="D225" s="78">
        <v>20</v>
      </c>
      <c r="E225" s="10"/>
      <c r="F225" s="17">
        <f t="shared" si="9"/>
        <v>0</v>
      </c>
    </row>
    <row r="226" spans="1:6" s="60" customFormat="1" ht="12.75">
      <c r="A226" s="42"/>
      <c r="B226" s="143" t="s">
        <v>856</v>
      </c>
      <c r="C226" s="42" t="s">
        <v>834</v>
      </c>
      <c r="D226" s="19">
        <v>10</v>
      </c>
      <c r="E226" s="10"/>
      <c r="F226" s="17">
        <f t="shared" si="9"/>
        <v>0</v>
      </c>
    </row>
    <row r="227" spans="1:6" s="60" customFormat="1" ht="12.75">
      <c r="A227" s="42"/>
      <c r="B227" s="143" t="s">
        <v>857</v>
      </c>
      <c r="C227" s="42" t="s">
        <v>834</v>
      </c>
      <c r="D227" s="78">
        <v>4</v>
      </c>
      <c r="E227" s="10"/>
      <c r="F227" s="17">
        <f t="shared" si="9"/>
        <v>0</v>
      </c>
    </row>
    <row r="228" spans="1:6" s="60" customFormat="1" ht="12.75">
      <c r="A228" s="42"/>
      <c r="B228" s="143" t="s">
        <v>858</v>
      </c>
      <c r="C228" s="42" t="s">
        <v>834</v>
      </c>
      <c r="D228" s="19">
        <v>5</v>
      </c>
      <c r="E228" s="10"/>
      <c r="F228" s="17">
        <f t="shared" si="9"/>
        <v>0</v>
      </c>
    </row>
    <row r="229" spans="1:6" s="60" customFormat="1" ht="12.75">
      <c r="A229" s="42"/>
      <c r="B229" s="143" t="s">
        <v>859</v>
      </c>
      <c r="C229" s="42" t="s">
        <v>834</v>
      </c>
      <c r="D229" s="19">
        <v>3</v>
      </c>
      <c r="E229" s="10"/>
      <c r="F229" s="17">
        <f t="shared" si="9"/>
        <v>0</v>
      </c>
    </row>
    <row r="230" spans="1:6" s="60" customFormat="1" ht="12.75">
      <c r="A230" s="42"/>
      <c r="B230" s="143" t="s">
        <v>860</v>
      </c>
      <c r="C230" s="42" t="s">
        <v>834</v>
      </c>
      <c r="D230" s="19">
        <v>2</v>
      </c>
      <c r="E230" s="10"/>
      <c r="F230" s="17">
        <f t="shared" si="9"/>
        <v>0</v>
      </c>
    </row>
    <row r="231" spans="1:6" s="167" customFormat="1" ht="12.75">
      <c r="A231" s="42"/>
      <c r="B231" s="143" t="s">
        <v>861</v>
      </c>
      <c r="C231" s="42" t="s">
        <v>834</v>
      </c>
      <c r="D231" s="19">
        <v>12</v>
      </c>
      <c r="E231" s="10"/>
      <c r="F231" s="17">
        <f t="shared" si="9"/>
        <v>0</v>
      </c>
    </row>
    <row r="232" spans="1:6" s="48" customFormat="1" ht="12.75">
      <c r="A232" s="144"/>
      <c r="B232" s="138" t="s">
        <v>862</v>
      </c>
      <c r="C232" s="144" t="s">
        <v>834</v>
      </c>
      <c r="D232" s="47">
        <v>64</v>
      </c>
      <c r="E232" s="10"/>
      <c r="F232" s="50">
        <f t="shared" si="9"/>
        <v>0</v>
      </c>
    </row>
    <row r="233" spans="1:6" s="48" customFormat="1" ht="12.75">
      <c r="A233" s="144"/>
      <c r="B233" s="138" t="s">
        <v>863</v>
      </c>
      <c r="C233" s="144" t="s">
        <v>834</v>
      </c>
      <c r="D233" s="47">
        <v>13</v>
      </c>
      <c r="E233" s="10"/>
      <c r="F233" s="50">
        <f t="shared" si="9"/>
        <v>0</v>
      </c>
    </row>
    <row r="234" spans="1:6" s="60" customFormat="1" ht="12.75">
      <c r="A234" s="45" t="s">
        <v>864</v>
      </c>
      <c r="B234" s="1" t="s">
        <v>794</v>
      </c>
      <c r="C234" s="1"/>
      <c r="D234" s="11"/>
      <c r="E234" s="24"/>
      <c r="F234" s="15"/>
    </row>
    <row r="235" spans="1:6" s="60" customFormat="1" ht="12.75">
      <c r="A235" s="42"/>
      <c r="B235" s="143" t="s">
        <v>866</v>
      </c>
      <c r="C235" s="42" t="s">
        <v>834</v>
      </c>
      <c r="D235" s="19">
        <v>12</v>
      </c>
      <c r="E235" s="10"/>
      <c r="F235" s="17">
        <f aca="true" t="shared" si="10" ref="F235:F240">E235*D235</f>
        <v>0</v>
      </c>
    </row>
    <row r="236" spans="1:6" s="60" customFormat="1" ht="12.75">
      <c r="A236" s="42"/>
      <c r="B236" s="143" t="s">
        <v>867</v>
      </c>
      <c r="C236" s="42" t="s">
        <v>834</v>
      </c>
      <c r="D236" s="19">
        <v>12</v>
      </c>
      <c r="E236" s="10"/>
      <c r="F236" s="17">
        <f t="shared" si="10"/>
        <v>0</v>
      </c>
    </row>
    <row r="237" spans="1:6" s="60" customFormat="1" ht="12.75">
      <c r="A237" s="42"/>
      <c r="B237" s="143" t="s">
        <v>868</v>
      </c>
      <c r="C237" s="42" t="s">
        <v>834</v>
      </c>
      <c r="D237" s="19">
        <v>7</v>
      </c>
      <c r="E237" s="10"/>
      <c r="F237" s="17">
        <f t="shared" si="10"/>
        <v>0</v>
      </c>
    </row>
    <row r="238" spans="1:6" s="60" customFormat="1" ht="12.75">
      <c r="A238" s="42"/>
      <c r="B238" s="143" t="s">
        <v>869</v>
      </c>
      <c r="C238" s="42" t="s">
        <v>834</v>
      </c>
      <c r="D238" s="19">
        <v>3</v>
      </c>
      <c r="E238" s="10"/>
      <c r="F238" s="17">
        <f t="shared" si="10"/>
        <v>0</v>
      </c>
    </row>
    <row r="239" spans="1:6" s="60" customFormat="1" ht="12.75">
      <c r="A239" s="42"/>
      <c r="B239" s="143" t="s">
        <v>870</v>
      </c>
      <c r="C239" s="42" t="s">
        <v>834</v>
      </c>
      <c r="D239" s="19">
        <v>7</v>
      </c>
      <c r="E239" s="10"/>
      <c r="F239" s="17">
        <f t="shared" si="10"/>
        <v>0</v>
      </c>
    </row>
    <row r="240" spans="1:6" s="60" customFormat="1" ht="12.75">
      <c r="A240" s="42"/>
      <c r="B240" s="143" t="s">
        <v>871</v>
      </c>
      <c r="C240" s="42" t="s">
        <v>834</v>
      </c>
      <c r="D240" s="19">
        <v>8</v>
      </c>
      <c r="E240" s="10"/>
      <c r="F240" s="17">
        <f t="shared" si="10"/>
        <v>0</v>
      </c>
    </row>
    <row r="241" spans="1:6" s="48" customFormat="1" ht="12.75">
      <c r="A241" s="107" t="s">
        <v>872</v>
      </c>
      <c r="B241" s="8" t="s">
        <v>873</v>
      </c>
      <c r="C241" s="8"/>
      <c r="D241" s="111"/>
      <c r="E241" s="24"/>
      <c r="F241" s="82"/>
    </row>
    <row r="242" spans="1:6" s="48" customFormat="1" ht="12.75">
      <c r="A242" s="144"/>
      <c r="B242" s="138" t="s">
        <v>874</v>
      </c>
      <c r="C242" s="144" t="s">
        <v>834</v>
      </c>
      <c r="D242" s="47">
        <v>17</v>
      </c>
      <c r="E242" s="10"/>
      <c r="F242" s="50">
        <f aca="true" t="shared" si="11" ref="F242:F252">E242*D242</f>
        <v>0</v>
      </c>
    </row>
    <row r="243" spans="1:6" s="95" customFormat="1" ht="12.75">
      <c r="A243" s="144"/>
      <c r="B243" s="138" t="s">
        <v>875</v>
      </c>
      <c r="C243" s="144" t="s">
        <v>834</v>
      </c>
      <c r="D243" s="47">
        <v>13</v>
      </c>
      <c r="E243" s="10"/>
      <c r="F243" s="50">
        <f t="shared" si="11"/>
        <v>0</v>
      </c>
    </row>
    <row r="244" spans="1:6" s="60" customFormat="1" ht="12.75">
      <c r="A244" s="42"/>
      <c r="B244" s="143" t="s">
        <v>876</v>
      </c>
      <c r="C244" s="42" t="s">
        <v>834</v>
      </c>
      <c r="D244" s="19">
        <v>17</v>
      </c>
      <c r="E244" s="10"/>
      <c r="F244" s="17">
        <f t="shared" si="11"/>
        <v>0</v>
      </c>
    </row>
    <row r="245" spans="1:6" s="60" customFormat="1" ht="12.75">
      <c r="A245" s="42"/>
      <c r="B245" s="143" t="s">
        <v>877</v>
      </c>
      <c r="C245" s="42" t="s">
        <v>834</v>
      </c>
      <c r="D245" s="19">
        <v>8</v>
      </c>
      <c r="E245" s="10"/>
      <c r="F245" s="17">
        <f t="shared" si="11"/>
        <v>0</v>
      </c>
    </row>
    <row r="246" spans="1:6" s="60" customFormat="1" ht="12.75">
      <c r="A246" s="42"/>
      <c r="B246" s="143" t="s">
        <v>878</v>
      </c>
      <c r="C246" s="42" t="s">
        <v>834</v>
      </c>
      <c r="D246" s="19">
        <v>6</v>
      </c>
      <c r="E246" s="10"/>
      <c r="F246" s="17">
        <f t="shared" si="11"/>
        <v>0</v>
      </c>
    </row>
    <row r="247" spans="1:6" s="60" customFormat="1" ht="12.75">
      <c r="A247" s="42"/>
      <c r="B247" s="143" t="s">
        <v>879</v>
      </c>
      <c r="C247" s="42" t="s">
        <v>834</v>
      </c>
      <c r="D247" s="78">
        <v>13</v>
      </c>
      <c r="E247" s="10"/>
      <c r="F247" s="17">
        <f t="shared" si="11"/>
        <v>0</v>
      </c>
    </row>
    <row r="248" spans="1:6" s="167" customFormat="1" ht="12.75">
      <c r="A248" s="42"/>
      <c r="B248" s="143" t="s">
        <v>880</v>
      </c>
      <c r="C248" s="42" t="s">
        <v>834</v>
      </c>
      <c r="D248" s="19">
        <v>4</v>
      </c>
      <c r="E248" s="10"/>
      <c r="F248" s="17">
        <f t="shared" si="11"/>
        <v>0</v>
      </c>
    </row>
    <row r="249" spans="1:6" s="48" customFormat="1" ht="12.75">
      <c r="A249" s="144"/>
      <c r="B249" s="138" t="s">
        <v>881</v>
      </c>
      <c r="C249" s="144" t="s">
        <v>834</v>
      </c>
      <c r="D249" s="47">
        <v>26</v>
      </c>
      <c r="E249" s="10"/>
      <c r="F249" s="50">
        <f t="shared" si="11"/>
        <v>0</v>
      </c>
    </row>
    <row r="250" spans="1:6" s="48" customFormat="1" ht="12.75">
      <c r="A250" s="144"/>
      <c r="B250" s="138" t="s">
        <v>882</v>
      </c>
      <c r="C250" s="144" t="s">
        <v>834</v>
      </c>
      <c r="D250" s="47">
        <v>3</v>
      </c>
      <c r="E250" s="10"/>
      <c r="F250" s="50">
        <f t="shared" si="11"/>
        <v>0</v>
      </c>
    </row>
    <row r="251" spans="1:6" s="48" customFormat="1" ht="12.75">
      <c r="A251" s="144"/>
      <c r="B251" s="138" t="s">
        <v>883</v>
      </c>
      <c r="C251" s="144" t="s">
        <v>834</v>
      </c>
      <c r="D251" s="47">
        <v>2</v>
      </c>
      <c r="E251" s="10"/>
      <c r="F251" s="50">
        <f t="shared" si="11"/>
        <v>0</v>
      </c>
    </row>
    <row r="252" spans="1:6" s="48" customFormat="1" ht="12.75">
      <c r="A252" s="144"/>
      <c r="B252" s="138" t="s">
        <v>884</v>
      </c>
      <c r="C252" s="144" t="s">
        <v>834</v>
      </c>
      <c r="D252" s="47">
        <v>14</v>
      </c>
      <c r="E252" s="10"/>
      <c r="F252" s="50">
        <f t="shared" si="11"/>
        <v>0</v>
      </c>
    </row>
    <row r="253" spans="1:6" s="60" customFormat="1" ht="12.75">
      <c r="A253" s="45" t="s">
        <v>885</v>
      </c>
      <c r="B253" s="1" t="s">
        <v>886</v>
      </c>
      <c r="C253" s="1"/>
      <c r="D253" s="11"/>
      <c r="E253" s="24"/>
      <c r="F253" s="11"/>
    </row>
    <row r="254" spans="1:6" s="60" customFormat="1" ht="12.75">
      <c r="A254" s="42"/>
      <c r="B254" s="143" t="s">
        <v>887</v>
      </c>
      <c r="C254" s="42" t="s">
        <v>834</v>
      </c>
      <c r="D254" s="19">
        <v>2</v>
      </c>
      <c r="E254" s="10"/>
      <c r="F254" s="17">
        <f>E254*D254</f>
        <v>0</v>
      </c>
    </row>
    <row r="255" spans="1:6" s="60" customFormat="1" ht="12.75">
      <c r="A255" s="42"/>
      <c r="B255" s="143" t="s">
        <v>888</v>
      </c>
      <c r="C255" s="42" t="s">
        <v>834</v>
      </c>
      <c r="D255" s="19">
        <v>2</v>
      </c>
      <c r="E255" s="10"/>
      <c r="F255" s="17">
        <f>E255*D255</f>
        <v>0</v>
      </c>
    </row>
    <row r="256" spans="1:6" s="60" customFormat="1" ht="12.75">
      <c r="A256" s="42"/>
      <c r="B256" s="143" t="s">
        <v>889</v>
      </c>
      <c r="C256" s="42" t="s">
        <v>834</v>
      </c>
      <c r="D256" s="19">
        <v>4</v>
      </c>
      <c r="E256" s="10"/>
      <c r="F256" s="17">
        <f>E256*D256</f>
        <v>0</v>
      </c>
    </row>
    <row r="257" spans="1:6" s="60" customFormat="1" ht="12.75">
      <c r="A257" s="42"/>
      <c r="B257" s="143" t="s">
        <v>890</v>
      </c>
      <c r="C257" s="42" t="s">
        <v>834</v>
      </c>
      <c r="D257" s="19">
        <v>2</v>
      </c>
      <c r="E257" s="10"/>
      <c r="F257" s="17">
        <f>E257*D257</f>
        <v>0</v>
      </c>
    </row>
    <row r="258" spans="1:6" s="48" customFormat="1" ht="12.75">
      <c r="A258" s="107" t="s">
        <v>891</v>
      </c>
      <c r="B258" s="8" t="s">
        <v>892</v>
      </c>
      <c r="C258" s="8"/>
      <c r="D258" s="111"/>
      <c r="E258" s="24"/>
      <c r="F258" s="111"/>
    </row>
    <row r="259" spans="1:6" s="48" customFormat="1" ht="12.75">
      <c r="A259" s="144"/>
      <c r="B259" s="138" t="s">
        <v>893</v>
      </c>
      <c r="C259" s="144" t="s">
        <v>834</v>
      </c>
      <c r="D259" s="47">
        <v>74</v>
      </c>
      <c r="E259" s="10"/>
      <c r="F259" s="50">
        <f>E259*D259</f>
        <v>0</v>
      </c>
    </row>
    <row r="260" spans="1:6" s="48" customFormat="1" ht="12.75">
      <c r="A260" s="144"/>
      <c r="B260" s="138" t="s">
        <v>894</v>
      </c>
      <c r="C260" s="144" t="s">
        <v>834</v>
      </c>
      <c r="D260" s="47">
        <v>17</v>
      </c>
      <c r="E260" s="10"/>
      <c r="F260" s="50">
        <f>E260*D260</f>
        <v>0</v>
      </c>
    </row>
    <row r="261" spans="1:6" s="48" customFormat="1" ht="12.75">
      <c r="A261" s="144"/>
      <c r="B261" s="138" t="s">
        <v>895</v>
      </c>
      <c r="C261" s="144" t="s">
        <v>834</v>
      </c>
      <c r="D261" s="47">
        <v>23</v>
      </c>
      <c r="E261" s="10"/>
      <c r="F261" s="50">
        <f>E261*D261</f>
        <v>0</v>
      </c>
    </row>
    <row r="262" spans="1:6" s="60" customFormat="1" ht="12.75">
      <c r="A262" s="215" t="s">
        <v>759</v>
      </c>
      <c r="B262" s="215"/>
      <c r="C262" s="215"/>
      <c r="D262" s="215"/>
      <c r="E262" s="215"/>
      <c r="F262" s="15">
        <f>SUM(F200:F261)</f>
        <v>0</v>
      </c>
    </row>
    <row r="263" spans="1:6" s="48" customFormat="1" ht="12.75">
      <c r="A263" s="216"/>
      <c r="B263" s="216"/>
      <c r="C263" s="216"/>
      <c r="D263" s="216"/>
      <c r="E263" s="216"/>
      <c r="F263" s="216"/>
    </row>
    <row r="264" spans="1:6" s="60" customFormat="1" ht="12.75">
      <c r="A264" s="45" t="s">
        <v>896</v>
      </c>
      <c r="B264" s="68" t="s">
        <v>897</v>
      </c>
      <c r="C264" s="6"/>
      <c r="D264" s="19"/>
      <c r="E264" s="24"/>
      <c r="F264" s="19"/>
    </row>
    <row r="265" spans="1:6" s="60" customFormat="1" ht="12.75">
      <c r="A265" s="42"/>
      <c r="B265" s="143" t="s">
        <v>898</v>
      </c>
      <c r="C265" s="42" t="s">
        <v>834</v>
      </c>
      <c r="D265" s="10">
        <v>7</v>
      </c>
      <c r="E265" s="10"/>
      <c r="F265" s="17">
        <f aca="true" t="shared" si="12" ref="F265:F296">E265*D265</f>
        <v>0</v>
      </c>
    </row>
    <row r="266" spans="1:6" s="60" customFormat="1" ht="12.75">
      <c r="A266" s="42"/>
      <c r="B266" s="143" t="s">
        <v>899</v>
      </c>
      <c r="C266" s="42" t="s">
        <v>834</v>
      </c>
      <c r="D266" s="10">
        <v>2</v>
      </c>
      <c r="E266" s="10"/>
      <c r="F266" s="17">
        <f t="shared" si="12"/>
        <v>0</v>
      </c>
    </row>
    <row r="267" spans="1:6" s="60" customFormat="1" ht="12.75">
      <c r="A267" s="42"/>
      <c r="B267" s="143" t="s">
        <v>900</v>
      </c>
      <c r="C267" s="42" t="s">
        <v>834</v>
      </c>
      <c r="D267" s="10">
        <v>2</v>
      </c>
      <c r="E267" s="10"/>
      <c r="F267" s="17">
        <f t="shared" si="12"/>
        <v>0</v>
      </c>
    </row>
    <row r="268" spans="1:6" s="60" customFormat="1" ht="12.75">
      <c r="A268" s="42"/>
      <c r="B268" s="143" t="s">
        <v>901</v>
      </c>
      <c r="C268" s="42" t="s">
        <v>834</v>
      </c>
      <c r="D268" s="10">
        <v>2</v>
      </c>
      <c r="E268" s="10"/>
      <c r="F268" s="17">
        <f t="shared" si="12"/>
        <v>0</v>
      </c>
    </row>
    <row r="269" spans="1:6" s="60" customFormat="1" ht="12.75">
      <c r="A269" s="42"/>
      <c r="B269" s="143" t="s">
        <v>902</v>
      </c>
      <c r="C269" s="42" t="s">
        <v>834</v>
      </c>
      <c r="D269" s="10">
        <v>12</v>
      </c>
      <c r="E269" s="10"/>
      <c r="F269" s="17">
        <f t="shared" si="12"/>
        <v>0</v>
      </c>
    </row>
    <row r="270" spans="1:6" s="60" customFormat="1" ht="12.75">
      <c r="A270" s="42"/>
      <c r="B270" s="143" t="s">
        <v>903</v>
      </c>
      <c r="C270" s="42" t="s">
        <v>834</v>
      </c>
      <c r="D270" s="10">
        <v>9</v>
      </c>
      <c r="E270" s="10"/>
      <c r="F270" s="17">
        <f t="shared" si="12"/>
        <v>0</v>
      </c>
    </row>
    <row r="271" spans="1:6" s="60" customFormat="1" ht="12.75">
      <c r="A271" s="42"/>
      <c r="B271" s="143" t="s">
        <v>904</v>
      </c>
      <c r="C271" s="42" t="s">
        <v>834</v>
      </c>
      <c r="D271" s="10">
        <v>2</v>
      </c>
      <c r="E271" s="10"/>
      <c r="F271" s="17">
        <f t="shared" si="12"/>
        <v>0</v>
      </c>
    </row>
    <row r="272" spans="1:6" s="60" customFormat="1" ht="12.75">
      <c r="A272" s="42"/>
      <c r="B272" s="143" t="s">
        <v>905</v>
      </c>
      <c r="C272" s="42" t="s">
        <v>834</v>
      </c>
      <c r="D272" s="10">
        <v>12</v>
      </c>
      <c r="E272" s="10"/>
      <c r="F272" s="17">
        <f t="shared" si="12"/>
        <v>0</v>
      </c>
    </row>
    <row r="273" spans="1:6" s="60" customFormat="1" ht="12.75">
      <c r="A273" s="42"/>
      <c r="B273" s="143" t="s">
        <v>906</v>
      </c>
      <c r="C273" s="42" t="s">
        <v>834</v>
      </c>
      <c r="D273" s="10">
        <v>9</v>
      </c>
      <c r="E273" s="10"/>
      <c r="F273" s="17">
        <f t="shared" si="12"/>
        <v>0</v>
      </c>
    </row>
    <row r="274" spans="1:6" s="60" customFormat="1" ht="12.75">
      <c r="A274" s="42"/>
      <c r="B274" s="143" t="s">
        <v>907</v>
      </c>
      <c r="C274" s="42" t="s">
        <v>834</v>
      </c>
      <c r="D274" s="10">
        <v>2</v>
      </c>
      <c r="E274" s="10"/>
      <c r="F274" s="17">
        <f t="shared" si="12"/>
        <v>0</v>
      </c>
    </row>
    <row r="275" spans="1:6" s="60" customFormat="1" ht="12.75">
      <c r="A275" s="42"/>
      <c r="B275" s="143" t="s">
        <v>908</v>
      </c>
      <c r="C275" s="42" t="s">
        <v>834</v>
      </c>
      <c r="D275" s="10">
        <v>8</v>
      </c>
      <c r="E275" s="10"/>
      <c r="F275" s="17">
        <f t="shared" si="12"/>
        <v>0</v>
      </c>
    </row>
    <row r="276" spans="1:6" s="60" customFormat="1" ht="12.75">
      <c r="A276" s="42"/>
      <c r="B276" s="143" t="s">
        <v>88</v>
      </c>
      <c r="C276" s="42" t="s">
        <v>834</v>
      </c>
      <c r="D276" s="10">
        <v>4</v>
      </c>
      <c r="E276" s="10"/>
      <c r="F276" s="17">
        <f t="shared" si="12"/>
        <v>0</v>
      </c>
    </row>
    <row r="277" spans="1:6" s="60" customFormat="1" ht="12.75">
      <c r="A277" s="42"/>
      <c r="B277" s="143" t="s">
        <v>909</v>
      </c>
      <c r="C277" s="42" t="s">
        <v>834</v>
      </c>
      <c r="D277" s="19">
        <v>1</v>
      </c>
      <c r="E277" s="10"/>
      <c r="F277" s="17">
        <f t="shared" si="12"/>
        <v>0</v>
      </c>
    </row>
    <row r="278" spans="1:6" s="60" customFormat="1" ht="12.75">
      <c r="A278" s="42"/>
      <c r="B278" s="143" t="s">
        <v>910</v>
      </c>
      <c r="C278" s="42" t="s">
        <v>834</v>
      </c>
      <c r="D278" s="19">
        <v>7</v>
      </c>
      <c r="E278" s="10"/>
      <c r="F278" s="17">
        <f t="shared" si="12"/>
        <v>0</v>
      </c>
    </row>
    <row r="279" spans="1:6" s="60" customFormat="1" ht="12.75">
      <c r="A279" s="42"/>
      <c r="B279" s="143" t="s">
        <v>911</v>
      </c>
      <c r="C279" s="42" t="s">
        <v>834</v>
      </c>
      <c r="D279" s="19">
        <v>14</v>
      </c>
      <c r="E279" s="10"/>
      <c r="F279" s="17">
        <f t="shared" si="12"/>
        <v>0</v>
      </c>
    </row>
    <row r="280" spans="1:6" s="60" customFormat="1" ht="12.75">
      <c r="A280" s="42"/>
      <c r="B280" s="143" t="s">
        <v>912</v>
      </c>
      <c r="C280" s="42" t="s">
        <v>834</v>
      </c>
      <c r="D280" s="19">
        <v>5</v>
      </c>
      <c r="E280" s="10"/>
      <c r="F280" s="17">
        <f t="shared" si="12"/>
        <v>0</v>
      </c>
    </row>
    <row r="281" spans="1:6" s="60" customFormat="1" ht="12.75">
      <c r="A281" s="42"/>
      <c r="B281" s="143" t="s">
        <v>913</v>
      </c>
      <c r="C281" s="42" t="s">
        <v>834</v>
      </c>
      <c r="D281" s="19">
        <v>3</v>
      </c>
      <c r="E281" s="10"/>
      <c r="F281" s="17">
        <f t="shared" si="12"/>
        <v>0</v>
      </c>
    </row>
    <row r="282" spans="1:6" s="60" customFormat="1" ht="12.75">
      <c r="A282" s="42"/>
      <c r="B282" s="143" t="s">
        <v>914</v>
      </c>
      <c r="C282" s="42" t="s">
        <v>834</v>
      </c>
      <c r="D282" s="19">
        <v>4</v>
      </c>
      <c r="E282" s="10"/>
      <c r="F282" s="17">
        <f t="shared" si="12"/>
        <v>0</v>
      </c>
    </row>
    <row r="283" spans="1:6" s="60" customFormat="1" ht="12.75">
      <c r="A283" s="42"/>
      <c r="B283" s="143" t="s">
        <v>915</v>
      </c>
      <c r="C283" s="42" t="s">
        <v>834</v>
      </c>
      <c r="D283" s="19">
        <v>7</v>
      </c>
      <c r="E283" s="10"/>
      <c r="F283" s="17">
        <f t="shared" si="12"/>
        <v>0</v>
      </c>
    </row>
    <row r="284" spans="1:6" s="60" customFormat="1" ht="12.75">
      <c r="A284" s="42"/>
      <c r="B284" s="143" t="s">
        <v>916</v>
      </c>
      <c r="C284" s="42" t="s">
        <v>834</v>
      </c>
      <c r="D284" s="19">
        <v>6</v>
      </c>
      <c r="E284" s="10"/>
      <c r="F284" s="17">
        <f t="shared" si="12"/>
        <v>0</v>
      </c>
    </row>
    <row r="285" spans="1:6" s="60" customFormat="1" ht="12.75">
      <c r="A285" s="42"/>
      <c r="B285" s="143" t="s">
        <v>917</v>
      </c>
      <c r="C285" s="42" t="s">
        <v>834</v>
      </c>
      <c r="D285" s="19">
        <v>11</v>
      </c>
      <c r="E285" s="10"/>
      <c r="F285" s="17">
        <f t="shared" si="12"/>
        <v>0</v>
      </c>
    </row>
    <row r="286" spans="1:6" s="60" customFormat="1" ht="12.75">
      <c r="A286" s="42"/>
      <c r="B286" s="143" t="s">
        <v>918</v>
      </c>
      <c r="C286" s="42" t="s">
        <v>834</v>
      </c>
      <c r="D286" s="19">
        <v>1</v>
      </c>
      <c r="E286" s="10"/>
      <c r="F286" s="17">
        <f t="shared" si="12"/>
        <v>0</v>
      </c>
    </row>
    <row r="287" spans="1:6" s="60" customFormat="1" ht="12.75">
      <c r="A287" s="42"/>
      <c r="B287" s="143" t="s">
        <v>919</v>
      </c>
      <c r="C287" s="42" t="s">
        <v>834</v>
      </c>
      <c r="D287" s="19">
        <v>19</v>
      </c>
      <c r="E287" s="10"/>
      <c r="F287" s="17">
        <f t="shared" si="12"/>
        <v>0</v>
      </c>
    </row>
    <row r="288" spans="1:6" s="60" customFormat="1" ht="12.75">
      <c r="A288" s="42"/>
      <c r="B288" s="143" t="s">
        <v>920</v>
      </c>
      <c r="C288" s="42" t="s">
        <v>834</v>
      </c>
      <c r="D288" s="19">
        <v>5</v>
      </c>
      <c r="E288" s="10"/>
      <c r="F288" s="17">
        <f t="shared" si="12"/>
        <v>0</v>
      </c>
    </row>
    <row r="289" spans="1:6" s="60" customFormat="1" ht="12.75">
      <c r="A289" s="42"/>
      <c r="B289" s="143" t="s">
        <v>921</v>
      </c>
      <c r="C289" s="42" t="s">
        <v>834</v>
      </c>
      <c r="D289" s="19">
        <v>8</v>
      </c>
      <c r="E289" s="10"/>
      <c r="F289" s="17">
        <f t="shared" si="12"/>
        <v>0</v>
      </c>
    </row>
    <row r="290" spans="1:6" s="60" customFormat="1" ht="12.75">
      <c r="A290" s="42"/>
      <c r="B290" s="143" t="s">
        <v>922</v>
      </c>
      <c r="C290" s="42" t="s">
        <v>834</v>
      </c>
      <c r="D290" s="19">
        <v>6</v>
      </c>
      <c r="E290" s="10"/>
      <c r="F290" s="17">
        <f t="shared" si="12"/>
        <v>0</v>
      </c>
    </row>
    <row r="291" spans="1:6" s="60" customFormat="1" ht="12.75">
      <c r="A291" s="42"/>
      <c r="B291" s="143" t="s">
        <v>923</v>
      </c>
      <c r="C291" s="42" t="s">
        <v>834</v>
      </c>
      <c r="D291" s="19">
        <v>5</v>
      </c>
      <c r="E291" s="10"/>
      <c r="F291" s="17">
        <f t="shared" si="12"/>
        <v>0</v>
      </c>
    </row>
    <row r="292" spans="1:6" s="60" customFormat="1" ht="12.75">
      <c r="A292" s="42"/>
      <c r="B292" s="143" t="s">
        <v>924</v>
      </c>
      <c r="C292" s="42" t="s">
        <v>834</v>
      </c>
      <c r="D292" s="19">
        <v>39</v>
      </c>
      <c r="E292" s="10"/>
      <c r="F292" s="17">
        <f t="shared" si="12"/>
        <v>0</v>
      </c>
    </row>
    <row r="293" spans="1:6" s="60" customFormat="1" ht="12.75">
      <c r="A293" s="42"/>
      <c r="B293" s="143" t="s">
        <v>925</v>
      </c>
      <c r="C293" s="42" t="s">
        <v>834</v>
      </c>
      <c r="D293" s="19">
        <v>10</v>
      </c>
      <c r="E293" s="10"/>
      <c r="F293" s="17">
        <f t="shared" si="12"/>
        <v>0</v>
      </c>
    </row>
    <row r="294" spans="1:6" s="60" customFormat="1" ht="12.75">
      <c r="A294" s="42"/>
      <c r="B294" s="143" t="s">
        <v>926</v>
      </c>
      <c r="C294" s="42" t="s">
        <v>834</v>
      </c>
      <c r="D294" s="19">
        <v>12</v>
      </c>
      <c r="E294" s="10"/>
      <c r="F294" s="17">
        <f t="shared" si="12"/>
        <v>0</v>
      </c>
    </row>
    <row r="295" spans="1:6" s="60" customFormat="1" ht="12.75">
      <c r="A295" s="42"/>
      <c r="B295" s="143" t="s">
        <v>927</v>
      </c>
      <c r="C295" s="42" t="s">
        <v>834</v>
      </c>
      <c r="D295" s="19">
        <v>11</v>
      </c>
      <c r="E295" s="10"/>
      <c r="F295" s="17">
        <f t="shared" si="12"/>
        <v>0</v>
      </c>
    </row>
    <row r="296" spans="1:6" s="60" customFormat="1" ht="12.75">
      <c r="A296" s="42"/>
      <c r="B296" s="143" t="s">
        <v>928</v>
      </c>
      <c r="C296" s="42" t="s">
        <v>834</v>
      </c>
      <c r="D296" s="19">
        <v>7</v>
      </c>
      <c r="E296" s="10"/>
      <c r="F296" s="17">
        <f t="shared" si="12"/>
        <v>0</v>
      </c>
    </row>
    <row r="297" spans="1:6" s="60" customFormat="1" ht="12.75">
      <c r="A297" s="42"/>
      <c r="B297" s="143" t="s">
        <v>929</v>
      </c>
      <c r="C297" s="42" t="s">
        <v>834</v>
      </c>
      <c r="D297" s="19">
        <v>12</v>
      </c>
      <c r="E297" s="10"/>
      <c r="F297" s="17">
        <f aca="true" t="shared" si="13" ref="F297:F318">E297*D297</f>
        <v>0</v>
      </c>
    </row>
    <row r="298" spans="1:6" s="60" customFormat="1" ht="12.75">
      <c r="A298" s="42"/>
      <c r="B298" s="143" t="s">
        <v>0</v>
      </c>
      <c r="C298" s="42" t="s">
        <v>834</v>
      </c>
      <c r="D298" s="19">
        <v>4</v>
      </c>
      <c r="E298" s="10"/>
      <c r="F298" s="17">
        <f t="shared" si="13"/>
        <v>0</v>
      </c>
    </row>
    <row r="299" spans="1:6" s="60" customFormat="1" ht="12.75">
      <c r="A299" s="42"/>
      <c r="B299" s="143" t="s">
        <v>85</v>
      </c>
      <c r="C299" s="42" t="s">
        <v>834</v>
      </c>
      <c r="D299" s="19">
        <v>4</v>
      </c>
      <c r="E299" s="10"/>
      <c r="F299" s="17">
        <f t="shared" si="13"/>
        <v>0</v>
      </c>
    </row>
    <row r="300" spans="1:6" s="60" customFormat="1" ht="12.75">
      <c r="A300" s="42"/>
      <c r="B300" s="143" t="s">
        <v>42</v>
      </c>
      <c r="C300" s="42" t="s">
        <v>834</v>
      </c>
      <c r="D300" s="19">
        <v>5</v>
      </c>
      <c r="E300" s="10"/>
      <c r="F300" s="17">
        <f t="shared" si="13"/>
        <v>0</v>
      </c>
    </row>
    <row r="301" spans="1:6" s="60" customFormat="1" ht="12.75">
      <c r="A301" s="42"/>
      <c r="B301" s="143" t="s">
        <v>43</v>
      </c>
      <c r="C301" s="42" t="s">
        <v>834</v>
      </c>
      <c r="D301" s="19">
        <v>23</v>
      </c>
      <c r="E301" s="10"/>
      <c r="F301" s="17">
        <f t="shared" si="13"/>
        <v>0</v>
      </c>
    </row>
    <row r="302" spans="1:6" s="60" customFormat="1" ht="12.75">
      <c r="A302" s="42"/>
      <c r="B302" s="143" t="s">
        <v>89</v>
      </c>
      <c r="C302" s="42" t="s">
        <v>834</v>
      </c>
      <c r="D302" s="19">
        <v>1</v>
      </c>
      <c r="E302" s="10"/>
      <c r="F302" s="17">
        <f t="shared" si="13"/>
        <v>0</v>
      </c>
    </row>
    <row r="303" spans="1:6" s="60" customFormat="1" ht="12.75">
      <c r="A303" s="42"/>
      <c r="B303" s="143" t="s">
        <v>44</v>
      </c>
      <c r="C303" s="42" t="s">
        <v>834</v>
      </c>
      <c r="D303" s="19">
        <v>23</v>
      </c>
      <c r="E303" s="10"/>
      <c r="F303" s="17">
        <f t="shared" si="13"/>
        <v>0</v>
      </c>
    </row>
    <row r="304" spans="1:6" s="60" customFormat="1" ht="12.75">
      <c r="A304" s="42"/>
      <c r="B304" s="143" t="s">
        <v>45</v>
      </c>
      <c r="C304" s="42" t="s">
        <v>834</v>
      </c>
      <c r="D304" s="19">
        <v>1</v>
      </c>
      <c r="E304" s="10"/>
      <c r="F304" s="17">
        <f t="shared" si="13"/>
        <v>0</v>
      </c>
    </row>
    <row r="305" spans="1:6" s="60" customFormat="1" ht="12.75">
      <c r="A305" s="42"/>
      <c r="B305" s="143" t="s">
        <v>46</v>
      </c>
      <c r="C305" s="42" t="s">
        <v>834</v>
      </c>
      <c r="D305" s="19">
        <v>1</v>
      </c>
      <c r="E305" s="10"/>
      <c r="F305" s="17">
        <f t="shared" si="13"/>
        <v>0</v>
      </c>
    </row>
    <row r="306" spans="1:6" s="60" customFormat="1" ht="12.75">
      <c r="A306" s="42"/>
      <c r="B306" s="143" t="s">
        <v>47</v>
      </c>
      <c r="C306" s="42" t="s">
        <v>834</v>
      </c>
      <c r="D306" s="19">
        <v>9</v>
      </c>
      <c r="E306" s="10"/>
      <c r="F306" s="17">
        <f t="shared" si="13"/>
        <v>0</v>
      </c>
    </row>
    <row r="307" spans="1:6" s="60" customFormat="1" ht="12.75">
      <c r="A307" s="42"/>
      <c r="B307" s="143" t="s">
        <v>48</v>
      </c>
      <c r="C307" s="42" t="s">
        <v>834</v>
      </c>
      <c r="D307" s="19">
        <v>1</v>
      </c>
      <c r="E307" s="10"/>
      <c r="F307" s="17">
        <f t="shared" si="13"/>
        <v>0</v>
      </c>
    </row>
    <row r="308" spans="1:6" s="60" customFormat="1" ht="12.75">
      <c r="A308" s="42"/>
      <c r="B308" s="143" t="s">
        <v>49</v>
      </c>
      <c r="C308" s="42" t="s">
        <v>834</v>
      </c>
      <c r="D308" s="19">
        <v>9</v>
      </c>
      <c r="E308" s="10"/>
      <c r="F308" s="17">
        <f t="shared" si="13"/>
        <v>0</v>
      </c>
    </row>
    <row r="309" spans="1:6" s="60" customFormat="1" ht="12.75">
      <c r="A309" s="42"/>
      <c r="B309" s="143" t="s">
        <v>50</v>
      </c>
      <c r="C309" s="42" t="s">
        <v>834</v>
      </c>
      <c r="D309" s="19">
        <v>2</v>
      </c>
      <c r="E309" s="10"/>
      <c r="F309" s="17">
        <f t="shared" si="13"/>
        <v>0</v>
      </c>
    </row>
    <row r="310" spans="1:6" s="60" customFormat="1" ht="12.75">
      <c r="A310" s="42"/>
      <c r="B310" s="143" t="s">
        <v>51</v>
      </c>
      <c r="C310" s="42" t="s">
        <v>834</v>
      </c>
      <c r="D310" s="19">
        <v>6</v>
      </c>
      <c r="E310" s="10"/>
      <c r="F310" s="17">
        <f t="shared" si="13"/>
        <v>0</v>
      </c>
    </row>
    <row r="311" spans="1:6" s="60" customFormat="1" ht="12.75">
      <c r="A311" s="42"/>
      <c r="B311" s="143" t="s">
        <v>52</v>
      </c>
      <c r="C311" s="42" t="s">
        <v>834</v>
      </c>
      <c r="D311" s="19">
        <v>13</v>
      </c>
      <c r="E311" s="10"/>
      <c r="F311" s="17">
        <f t="shared" si="13"/>
        <v>0</v>
      </c>
    </row>
    <row r="312" spans="1:6" s="60" customFormat="1" ht="12.75">
      <c r="A312" s="42"/>
      <c r="B312" s="143" t="s">
        <v>53</v>
      </c>
      <c r="C312" s="42" t="s">
        <v>834</v>
      </c>
      <c r="D312" s="19">
        <v>13</v>
      </c>
      <c r="E312" s="10"/>
      <c r="F312" s="17">
        <f t="shared" si="13"/>
        <v>0</v>
      </c>
    </row>
    <row r="313" spans="1:6" s="60" customFormat="1" ht="12.75">
      <c r="A313" s="42"/>
      <c r="B313" s="143" t="s">
        <v>54</v>
      </c>
      <c r="C313" s="42" t="s">
        <v>834</v>
      </c>
      <c r="D313" s="19">
        <v>20</v>
      </c>
      <c r="E313" s="10"/>
      <c r="F313" s="17">
        <f t="shared" si="13"/>
        <v>0</v>
      </c>
    </row>
    <row r="314" spans="1:6" s="167" customFormat="1" ht="12.75">
      <c r="A314" s="42"/>
      <c r="B314" s="143" t="s">
        <v>55</v>
      </c>
      <c r="C314" s="42" t="s">
        <v>834</v>
      </c>
      <c r="D314" s="19">
        <v>8</v>
      </c>
      <c r="E314" s="10"/>
      <c r="F314" s="17">
        <f t="shared" si="13"/>
        <v>0</v>
      </c>
    </row>
    <row r="315" spans="1:6" s="167" customFormat="1" ht="12.75">
      <c r="A315" s="42"/>
      <c r="B315" s="143" t="s">
        <v>83</v>
      </c>
      <c r="C315" s="42" t="s">
        <v>834</v>
      </c>
      <c r="D315" s="19">
        <v>32</v>
      </c>
      <c r="E315" s="10"/>
      <c r="F315" s="17">
        <f t="shared" si="13"/>
        <v>0</v>
      </c>
    </row>
    <row r="316" spans="1:6" s="167" customFormat="1" ht="12.75">
      <c r="A316" s="42"/>
      <c r="B316" s="143" t="s">
        <v>84</v>
      </c>
      <c r="C316" s="42" t="s">
        <v>834</v>
      </c>
      <c r="D316" s="19">
        <v>30</v>
      </c>
      <c r="E316" s="10"/>
      <c r="F316" s="17">
        <f t="shared" si="13"/>
        <v>0</v>
      </c>
    </row>
    <row r="317" spans="1:6" s="167" customFormat="1" ht="12.75">
      <c r="A317" s="42"/>
      <c r="B317" s="143" t="s">
        <v>86</v>
      </c>
      <c r="C317" s="42" t="s">
        <v>834</v>
      </c>
      <c r="D317" s="19">
        <v>23</v>
      </c>
      <c r="E317" s="10"/>
      <c r="F317" s="17">
        <f t="shared" si="13"/>
        <v>0</v>
      </c>
    </row>
    <row r="318" spans="1:6" s="167" customFormat="1" ht="12.75">
      <c r="A318" s="42"/>
      <c r="B318" s="143" t="s">
        <v>87</v>
      </c>
      <c r="C318" s="42" t="s">
        <v>834</v>
      </c>
      <c r="D318" s="19">
        <v>17</v>
      </c>
      <c r="E318" s="10"/>
      <c r="F318" s="17">
        <f t="shared" si="13"/>
        <v>0</v>
      </c>
    </row>
    <row r="319" spans="1:6" s="48" customFormat="1" ht="12.75">
      <c r="A319" s="217" t="s">
        <v>760</v>
      </c>
      <c r="B319" s="217"/>
      <c r="C319" s="217"/>
      <c r="D319" s="217"/>
      <c r="E319" s="217"/>
      <c r="F319" s="82">
        <f>SUM(F265:F318)</f>
        <v>0</v>
      </c>
    </row>
    <row r="320" spans="1:6" s="48" customFormat="1" ht="12.75">
      <c r="A320" s="144"/>
      <c r="B320" s="146"/>
      <c r="C320" s="138"/>
      <c r="D320" s="47"/>
      <c r="E320" s="145"/>
      <c r="F320" s="147"/>
    </row>
    <row r="321" spans="1:6" s="60" customFormat="1" ht="12.75">
      <c r="A321" s="45" t="s">
        <v>56</v>
      </c>
      <c r="B321" s="68" t="s">
        <v>57</v>
      </c>
      <c r="C321" s="1"/>
      <c r="D321" s="11"/>
      <c r="E321" s="12"/>
      <c r="F321" s="11"/>
    </row>
    <row r="322" spans="1:6" s="60" customFormat="1" ht="12.75">
      <c r="A322" s="42"/>
      <c r="B322" s="143" t="s">
        <v>96</v>
      </c>
      <c r="C322" s="42" t="s">
        <v>834</v>
      </c>
      <c r="D322" s="19">
        <v>2</v>
      </c>
      <c r="E322" s="10"/>
      <c r="F322" s="17">
        <f>E322*D322</f>
        <v>0</v>
      </c>
    </row>
    <row r="323" spans="1:6" s="167" customFormat="1" ht="12.75">
      <c r="A323" s="42"/>
      <c r="B323" s="143" t="s">
        <v>97</v>
      </c>
      <c r="C323" s="42" t="s">
        <v>834</v>
      </c>
      <c r="D323" s="19">
        <v>1</v>
      </c>
      <c r="E323" s="10"/>
      <c r="F323" s="17">
        <f>E323*D323</f>
        <v>0</v>
      </c>
    </row>
    <row r="324" spans="1:6" s="48" customFormat="1" ht="12.75">
      <c r="A324" s="144"/>
      <c r="B324" s="138" t="s">
        <v>98</v>
      </c>
      <c r="C324" s="144" t="s">
        <v>834</v>
      </c>
      <c r="D324" s="47">
        <v>2</v>
      </c>
      <c r="E324" s="10"/>
      <c r="F324" s="50">
        <f>E324*D324</f>
        <v>0</v>
      </c>
    </row>
    <row r="325" spans="1:6" s="95" customFormat="1" ht="12.75">
      <c r="A325" s="215" t="s">
        <v>772</v>
      </c>
      <c r="B325" s="215"/>
      <c r="C325" s="215"/>
      <c r="D325" s="215"/>
      <c r="E325" s="215"/>
      <c r="F325" s="15">
        <f>SUM(F322:F324)</f>
        <v>0</v>
      </c>
    </row>
    <row r="326" spans="1:6" s="60" customFormat="1" ht="12.75">
      <c r="A326" s="45"/>
      <c r="B326" s="148"/>
      <c r="C326" s="4"/>
      <c r="D326" s="11"/>
      <c r="E326" s="14"/>
      <c r="F326" s="13"/>
    </row>
    <row r="327" spans="1:6" s="48" customFormat="1" ht="12.75">
      <c r="A327" s="149" t="s">
        <v>775</v>
      </c>
      <c r="B327" s="113" t="s">
        <v>99</v>
      </c>
      <c r="C327" s="46"/>
      <c r="D327" s="47"/>
      <c r="E327" s="86"/>
      <c r="F327" s="47"/>
    </row>
    <row r="328" spans="1:6" s="60" customFormat="1" ht="12.75">
      <c r="A328" s="45" t="s">
        <v>100</v>
      </c>
      <c r="B328" s="148" t="s">
        <v>826</v>
      </c>
      <c r="C328" s="4"/>
      <c r="D328" s="11"/>
      <c r="E328" s="14"/>
      <c r="F328" s="13"/>
    </row>
    <row r="329" spans="1:6" s="60" customFormat="1" ht="12.75">
      <c r="A329" s="42"/>
      <c r="B329" s="143" t="s">
        <v>101</v>
      </c>
      <c r="C329" s="42" t="s">
        <v>806</v>
      </c>
      <c r="D329" s="78">
        <v>18</v>
      </c>
      <c r="E329" s="10"/>
      <c r="F329" s="17">
        <f>E329*D329</f>
        <v>0</v>
      </c>
    </row>
    <row r="330" spans="1:6" s="60" customFormat="1" ht="12.75">
      <c r="A330" s="42"/>
      <c r="B330" s="143" t="s">
        <v>102</v>
      </c>
      <c r="C330" s="42" t="s">
        <v>806</v>
      </c>
      <c r="D330" s="78">
        <v>24</v>
      </c>
      <c r="E330" s="10"/>
      <c r="F330" s="17">
        <f>E330*D330</f>
        <v>0</v>
      </c>
    </row>
    <row r="331" spans="1:6" s="167" customFormat="1" ht="12.75">
      <c r="A331" s="42"/>
      <c r="B331" s="143" t="s">
        <v>103</v>
      </c>
      <c r="C331" s="42" t="s">
        <v>806</v>
      </c>
      <c r="D331" s="78">
        <v>36</v>
      </c>
      <c r="E331" s="10"/>
      <c r="F331" s="17">
        <f>E331*D331</f>
        <v>0</v>
      </c>
    </row>
    <row r="332" spans="1:6" s="48" customFormat="1" ht="12.75">
      <c r="A332" s="144"/>
      <c r="B332" s="138" t="s">
        <v>319</v>
      </c>
      <c r="C332" s="174" t="s">
        <v>806</v>
      </c>
      <c r="D332" s="120">
        <v>12</v>
      </c>
      <c r="E332" s="145"/>
      <c r="F332" s="50">
        <f>E332*D332</f>
        <v>0</v>
      </c>
    </row>
    <row r="333" spans="1:6" s="60" customFormat="1" ht="12.75">
      <c r="A333" s="45" t="s">
        <v>104</v>
      </c>
      <c r="B333" s="68" t="s">
        <v>843</v>
      </c>
      <c r="C333" s="1"/>
      <c r="D333" s="11"/>
      <c r="E333" s="12"/>
      <c r="F333" s="11"/>
    </row>
    <row r="334" spans="1:6" s="167" customFormat="1" ht="12.75">
      <c r="A334" s="42"/>
      <c r="B334" s="143" t="s">
        <v>105</v>
      </c>
      <c r="C334" s="42" t="s">
        <v>834</v>
      </c>
      <c r="D334" s="19">
        <v>2</v>
      </c>
      <c r="E334" s="10"/>
      <c r="F334" s="17">
        <f>E334*D334</f>
        <v>0</v>
      </c>
    </row>
    <row r="335" spans="1:6" s="48" customFormat="1" ht="12.75">
      <c r="A335" s="107" t="s">
        <v>106</v>
      </c>
      <c r="B335" s="113" t="s">
        <v>852</v>
      </c>
      <c r="C335" s="8"/>
      <c r="D335" s="111"/>
      <c r="E335" s="84"/>
      <c r="F335" s="111"/>
    </row>
    <row r="336" spans="1:6" s="48" customFormat="1" ht="12.75">
      <c r="A336" s="144"/>
      <c r="B336" s="185" t="s">
        <v>107</v>
      </c>
      <c r="C336" s="144" t="s">
        <v>834</v>
      </c>
      <c r="D336" s="120">
        <v>4</v>
      </c>
      <c r="E336" s="10"/>
      <c r="F336" s="50">
        <f>E336*D336</f>
        <v>0</v>
      </c>
    </row>
    <row r="337" spans="1:6" s="48" customFormat="1" ht="12.75">
      <c r="A337" s="144"/>
      <c r="B337" s="185" t="s">
        <v>108</v>
      </c>
      <c r="C337" s="144" t="s">
        <v>834</v>
      </c>
      <c r="D337" s="120">
        <v>4</v>
      </c>
      <c r="E337" s="10"/>
      <c r="F337" s="50">
        <f>E337*D337</f>
        <v>0</v>
      </c>
    </row>
    <row r="338" spans="1:6" s="95" customFormat="1" ht="12.75">
      <c r="A338" s="144"/>
      <c r="B338" s="185" t="s">
        <v>384</v>
      </c>
      <c r="C338" s="144" t="s">
        <v>834</v>
      </c>
      <c r="D338" s="120">
        <v>15</v>
      </c>
      <c r="E338" s="10"/>
      <c r="F338" s="50">
        <f>E338*D338</f>
        <v>0</v>
      </c>
    </row>
    <row r="339" spans="1:6" s="60" customFormat="1" ht="12.75">
      <c r="A339" s="42"/>
      <c r="B339" s="185" t="s">
        <v>320</v>
      </c>
      <c r="C339" s="79" t="s">
        <v>834</v>
      </c>
      <c r="D339" s="78">
        <v>8</v>
      </c>
      <c r="E339" s="24"/>
      <c r="F339" s="17">
        <f>E339*D339</f>
        <v>0</v>
      </c>
    </row>
    <row r="340" spans="1:6" s="167" customFormat="1" ht="12.75">
      <c r="A340" s="107" t="s">
        <v>109</v>
      </c>
      <c r="B340" s="113" t="s">
        <v>865</v>
      </c>
      <c r="C340" s="8"/>
      <c r="D340" s="111"/>
      <c r="E340" s="10"/>
      <c r="F340" s="111"/>
    </row>
    <row r="341" spans="1:6" s="48" customFormat="1" ht="12.75">
      <c r="A341" s="144"/>
      <c r="B341" s="138" t="s">
        <v>110</v>
      </c>
      <c r="C341" s="144" t="s">
        <v>834</v>
      </c>
      <c r="D341" s="47">
        <v>1</v>
      </c>
      <c r="E341" s="10"/>
      <c r="F341" s="50">
        <f>E341*D341</f>
        <v>0</v>
      </c>
    </row>
    <row r="342" spans="1:6" s="48" customFormat="1" ht="12.75">
      <c r="A342" s="144"/>
      <c r="B342" s="138" t="s">
        <v>111</v>
      </c>
      <c r="C342" s="144" t="s">
        <v>834</v>
      </c>
      <c r="D342" s="47">
        <v>1</v>
      </c>
      <c r="E342" s="10"/>
      <c r="F342" s="50">
        <f>E342*D342</f>
        <v>0</v>
      </c>
    </row>
    <row r="343" spans="1:6" s="60" customFormat="1" ht="12.75">
      <c r="A343" s="45" t="s">
        <v>112</v>
      </c>
      <c r="B343" s="68" t="s">
        <v>873</v>
      </c>
      <c r="C343" s="1"/>
      <c r="D343" s="11"/>
      <c r="E343" s="10"/>
      <c r="F343" s="11"/>
    </row>
    <row r="344" spans="1:6" s="60" customFormat="1" ht="12.75">
      <c r="A344" s="42"/>
      <c r="B344" s="143" t="s">
        <v>113</v>
      </c>
      <c r="C344" s="42" t="s">
        <v>834</v>
      </c>
      <c r="D344" s="19">
        <v>1</v>
      </c>
      <c r="E344" s="10"/>
      <c r="F344" s="17">
        <f>E344*D344</f>
        <v>0</v>
      </c>
    </row>
    <row r="345" spans="1:6" s="167" customFormat="1" ht="12.75">
      <c r="A345" s="42"/>
      <c r="B345" s="143" t="s">
        <v>114</v>
      </c>
      <c r="C345" s="42" t="s">
        <v>834</v>
      </c>
      <c r="D345" s="19">
        <v>2</v>
      </c>
      <c r="E345" s="10"/>
      <c r="F345" s="17">
        <f>E345*D345</f>
        <v>0</v>
      </c>
    </row>
    <row r="346" spans="1:6" s="48" customFormat="1" ht="12.75">
      <c r="A346" s="144"/>
      <c r="B346" s="138" t="s">
        <v>115</v>
      </c>
      <c r="C346" s="144" t="s">
        <v>834</v>
      </c>
      <c r="D346" s="47">
        <v>1</v>
      </c>
      <c r="E346" s="10"/>
      <c r="F346" s="50">
        <f>E346*D346</f>
        <v>0</v>
      </c>
    </row>
    <row r="347" spans="1:6" s="95" customFormat="1" ht="12.75">
      <c r="A347" s="45" t="s">
        <v>116</v>
      </c>
      <c r="B347" s="68" t="s">
        <v>886</v>
      </c>
      <c r="C347" s="1"/>
      <c r="D347" s="11"/>
      <c r="E347" s="10"/>
      <c r="F347" s="11"/>
    </row>
    <row r="348" spans="1:6" s="60" customFormat="1" ht="12.75">
      <c r="A348" s="42"/>
      <c r="B348" s="143" t="s">
        <v>117</v>
      </c>
      <c r="C348" s="42" t="s">
        <v>834</v>
      </c>
      <c r="D348" s="19">
        <v>4</v>
      </c>
      <c r="E348" s="10"/>
      <c r="F348" s="17">
        <f>E348*D348</f>
        <v>0</v>
      </c>
    </row>
    <row r="349" spans="1:6" s="167" customFormat="1" ht="12.75">
      <c r="A349" s="42"/>
      <c r="B349" s="143" t="s">
        <v>118</v>
      </c>
      <c r="C349" s="42" t="s">
        <v>834</v>
      </c>
      <c r="D349" s="19">
        <v>2</v>
      </c>
      <c r="E349" s="10"/>
      <c r="F349" s="17">
        <f>E349*D349</f>
        <v>0</v>
      </c>
    </row>
    <row r="350" spans="1:6" s="48" customFormat="1" ht="12.75">
      <c r="A350" s="107" t="s">
        <v>119</v>
      </c>
      <c r="B350" s="113" t="s">
        <v>120</v>
      </c>
      <c r="C350" s="8"/>
      <c r="D350" s="111"/>
      <c r="E350" s="84"/>
      <c r="F350" s="111"/>
    </row>
    <row r="351" spans="1:6" s="48" customFormat="1" ht="12.75">
      <c r="A351" s="144"/>
      <c r="B351" s="138" t="s">
        <v>122</v>
      </c>
      <c r="C351" s="144" t="s">
        <v>834</v>
      </c>
      <c r="D351" s="47">
        <v>2</v>
      </c>
      <c r="E351" s="10"/>
      <c r="F351" s="50">
        <f>E351*D351</f>
        <v>0</v>
      </c>
    </row>
    <row r="352" spans="1:6" s="95" customFormat="1" ht="12.75">
      <c r="A352" s="215" t="s">
        <v>774</v>
      </c>
      <c r="B352" s="215"/>
      <c r="C352" s="215"/>
      <c r="D352" s="215"/>
      <c r="E352" s="215"/>
      <c r="F352" s="15">
        <f>SUM(F329:F351)</f>
        <v>0</v>
      </c>
    </row>
    <row r="353" spans="1:6" s="60" customFormat="1" ht="12.75">
      <c r="A353" s="45"/>
      <c r="B353" s="148"/>
      <c r="C353" s="4"/>
      <c r="D353" s="11"/>
      <c r="E353" s="14"/>
      <c r="F353" s="13"/>
    </row>
    <row r="354" spans="1:6" s="95" customFormat="1" ht="12.75">
      <c r="A354" s="87" t="s">
        <v>198</v>
      </c>
      <c r="B354" s="113" t="s">
        <v>199</v>
      </c>
      <c r="C354" s="46"/>
      <c r="D354" s="47"/>
      <c r="E354" s="86"/>
      <c r="F354" s="47"/>
    </row>
    <row r="355" spans="1:6" s="60" customFormat="1" ht="12.75">
      <c r="A355" s="63" t="s">
        <v>162</v>
      </c>
      <c r="B355" s="68" t="s">
        <v>163</v>
      </c>
      <c r="C355" s="6"/>
      <c r="D355" s="19"/>
      <c r="E355" s="24"/>
      <c r="F355" s="19"/>
    </row>
    <row r="356" spans="1:6" s="48" customFormat="1" ht="12.75">
      <c r="A356" s="87" t="s">
        <v>164</v>
      </c>
      <c r="B356" s="113" t="s">
        <v>826</v>
      </c>
      <c r="C356" s="8"/>
      <c r="D356" s="111"/>
      <c r="E356" s="84"/>
      <c r="F356" s="111"/>
    </row>
    <row r="357" spans="1:6" s="95" customFormat="1" ht="12.75">
      <c r="A357" s="85"/>
      <c r="B357" s="138" t="s">
        <v>165</v>
      </c>
      <c r="C357" s="85" t="s">
        <v>806</v>
      </c>
      <c r="D357" s="139">
        <v>15.5</v>
      </c>
      <c r="E357" s="24"/>
      <c r="F357" s="50">
        <f aca="true" t="shared" si="14" ref="F357:F362">E357*D357</f>
        <v>0</v>
      </c>
    </row>
    <row r="358" spans="1:6" s="60" customFormat="1" ht="12.75">
      <c r="A358" s="2"/>
      <c r="B358" s="143" t="s">
        <v>166</v>
      </c>
      <c r="C358" s="2" t="s">
        <v>806</v>
      </c>
      <c r="D358" s="72">
        <v>127.6</v>
      </c>
      <c r="E358" s="24"/>
      <c r="F358" s="17">
        <f t="shared" si="14"/>
        <v>0</v>
      </c>
    </row>
    <row r="359" spans="1:6" s="167" customFormat="1" ht="12.75">
      <c r="A359" s="2"/>
      <c r="B359" s="143" t="s">
        <v>167</v>
      </c>
      <c r="C359" s="2" t="s">
        <v>806</v>
      </c>
      <c r="D359" s="72">
        <v>18</v>
      </c>
      <c r="E359" s="24"/>
      <c r="F359" s="17">
        <f t="shared" si="14"/>
        <v>0</v>
      </c>
    </row>
    <row r="360" spans="1:6" s="48" customFormat="1" ht="12.75">
      <c r="A360" s="85"/>
      <c r="B360" s="138" t="s">
        <v>168</v>
      </c>
      <c r="C360" s="85" t="s">
        <v>806</v>
      </c>
      <c r="D360" s="139">
        <v>28.7</v>
      </c>
      <c r="E360" s="24"/>
      <c r="F360" s="50">
        <f t="shared" si="14"/>
        <v>0</v>
      </c>
    </row>
    <row r="361" spans="1:6" s="48" customFormat="1" ht="12.75">
      <c r="A361" s="85"/>
      <c r="B361" s="138" t="s">
        <v>169</v>
      </c>
      <c r="C361" s="85" t="s">
        <v>806</v>
      </c>
      <c r="D361" s="139">
        <v>34.9</v>
      </c>
      <c r="E361" s="24"/>
      <c r="F361" s="50">
        <f t="shared" si="14"/>
        <v>0</v>
      </c>
    </row>
    <row r="362" spans="1:6" s="48" customFormat="1" ht="12.75">
      <c r="A362" s="85"/>
      <c r="B362" s="138" t="s">
        <v>170</v>
      </c>
      <c r="C362" s="85" t="s">
        <v>806</v>
      </c>
      <c r="D362" s="139">
        <v>13</v>
      </c>
      <c r="E362" s="24"/>
      <c r="F362" s="50">
        <f t="shared" si="14"/>
        <v>0</v>
      </c>
    </row>
    <row r="363" spans="1:6" s="60" customFormat="1" ht="12.75">
      <c r="A363" s="63" t="s">
        <v>171</v>
      </c>
      <c r="B363" s="1" t="s">
        <v>172</v>
      </c>
      <c r="C363" s="1"/>
      <c r="D363" s="62"/>
      <c r="E363" s="24"/>
      <c r="F363" s="11"/>
    </row>
    <row r="364" spans="1:6" s="60" customFormat="1" ht="12.75">
      <c r="A364" s="2"/>
      <c r="B364" s="143" t="s">
        <v>173</v>
      </c>
      <c r="C364" s="2" t="s">
        <v>834</v>
      </c>
      <c r="D364" s="72">
        <v>11</v>
      </c>
      <c r="E364" s="24"/>
      <c r="F364" s="17">
        <f>E364*D364</f>
        <v>0</v>
      </c>
    </row>
    <row r="365" spans="1:6" s="60" customFormat="1" ht="12.75">
      <c r="A365" s="2"/>
      <c r="B365" s="143" t="s">
        <v>174</v>
      </c>
      <c r="C365" s="2" t="s">
        <v>834</v>
      </c>
      <c r="D365" s="72">
        <v>1</v>
      </c>
      <c r="E365" s="24"/>
      <c r="F365" s="17">
        <f>E365*D365</f>
        <v>0</v>
      </c>
    </row>
    <row r="366" spans="1:6" s="48" customFormat="1" ht="12.75">
      <c r="A366" s="87" t="s">
        <v>175</v>
      </c>
      <c r="B366" s="8" t="s">
        <v>852</v>
      </c>
      <c r="C366" s="8"/>
      <c r="D366" s="150"/>
      <c r="E366" s="24"/>
      <c r="F366" s="111"/>
    </row>
    <row r="367" spans="1:6" s="95" customFormat="1" ht="12.75">
      <c r="A367" s="85"/>
      <c r="B367" s="49" t="s">
        <v>176</v>
      </c>
      <c r="C367" s="85" t="s">
        <v>834</v>
      </c>
      <c r="D367" s="139">
        <v>2</v>
      </c>
      <c r="E367" s="24"/>
      <c r="F367" s="50">
        <f>E367*D367</f>
        <v>0</v>
      </c>
    </row>
    <row r="368" spans="1:6" s="60" customFormat="1" ht="12.75">
      <c r="A368" s="2"/>
      <c r="B368" s="28" t="s">
        <v>177</v>
      </c>
      <c r="C368" s="2" t="s">
        <v>834</v>
      </c>
      <c r="D368" s="72">
        <v>2</v>
      </c>
      <c r="E368" s="24"/>
      <c r="F368" s="17">
        <f>E368*D368</f>
        <v>0</v>
      </c>
    </row>
    <row r="369" spans="1:6" s="48" customFormat="1" ht="12.75">
      <c r="A369" s="87" t="s">
        <v>178</v>
      </c>
      <c r="B369" s="8" t="s">
        <v>179</v>
      </c>
      <c r="C369" s="8"/>
      <c r="D369" s="150"/>
      <c r="E369" s="24"/>
      <c r="F369" s="111"/>
    </row>
    <row r="370" spans="1:6" s="48" customFormat="1" ht="12.75">
      <c r="A370" s="85"/>
      <c r="B370" s="138" t="s">
        <v>180</v>
      </c>
      <c r="C370" s="85" t="s">
        <v>834</v>
      </c>
      <c r="D370" s="139">
        <v>2</v>
      </c>
      <c r="E370" s="24"/>
      <c r="F370" s="50">
        <f aca="true" t="shared" si="15" ref="F370:F376">E370*D370</f>
        <v>0</v>
      </c>
    </row>
    <row r="371" spans="1:6" s="48" customFormat="1" ht="12.75">
      <c r="A371" s="85"/>
      <c r="B371" s="138" t="s">
        <v>181</v>
      </c>
      <c r="C371" s="85" t="s">
        <v>834</v>
      </c>
      <c r="D371" s="139">
        <v>5</v>
      </c>
      <c r="E371" s="24"/>
      <c r="F371" s="50">
        <f t="shared" si="15"/>
        <v>0</v>
      </c>
    </row>
    <row r="372" spans="1:6" s="48" customFormat="1" ht="12.75">
      <c r="A372" s="85"/>
      <c r="B372" s="138" t="s">
        <v>182</v>
      </c>
      <c r="C372" s="85" t="s">
        <v>834</v>
      </c>
      <c r="D372" s="139">
        <v>1</v>
      </c>
      <c r="E372" s="24"/>
      <c r="F372" s="50">
        <f t="shared" si="15"/>
        <v>0</v>
      </c>
    </row>
    <row r="373" spans="1:6" s="95" customFormat="1" ht="12.75">
      <c r="A373" s="85"/>
      <c r="B373" s="138" t="s">
        <v>183</v>
      </c>
      <c r="C373" s="85" t="s">
        <v>834</v>
      </c>
      <c r="D373" s="139">
        <v>1</v>
      </c>
      <c r="E373" s="24"/>
      <c r="F373" s="50">
        <f t="shared" si="15"/>
        <v>0</v>
      </c>
    </row>
    <row r="374" spans="1:6" s="60" customFormat="1" ht="12.75">
      <c r="A374" s="2"/>
      <c r="B374" s="143" t="s">
        <v>184</v>
      </c>
      <c r="C374" s="2" t="s">
        <v>834</v>
      </c>
      <c r="D374" s="19">
        <v>3</v>
      </c>
      <c r="E374" s="24"/>
      <c r="F374" s="17">
        <f t="shared" si="15"/>
        <v>0</v>
      </c>
    </row>
    <row r="375" spans="1:6" s="60" customFormat="1" ht="12.75">
      <c r="A375" s="2"/>
      <c r="B375" s="143" t="s">
        <v>185</v>
      </c>
      <c r="C375" s="2" t="s">
        <v>834</v>
      </c>
      <c r="D375" s="19">
        <v>2</v>
      </c>
      <c r="E375" s="24"/>
      <c r="F375" s="17">
        <f t="shared" si="15"/>
        <v>0</v>
      </c>
    </row>
    <row r="376" spans="1:6" s="167" customFormat="1" ht="12.75">
      <c r="A376" s="2"/>
      <c r="B376" s="143" t="s">
        <v>186</v>
      </c>
      <c r="C376" s="2" t="s">
        <v>834</v>
      </c>
      <c r="D376" s="19">
        <v>1</v>
      </c>
      <c r="E376" s="24"/>
      <c r="F376" s="17">
        <f t="shared" si="15"/>
        <v>0</v>
      </c>
    </row>
    <row r="377" spans="1:6" s="48" customFormat="1" ht="12.75">
      <c r="A377" s="87" t="s">
        <v>187</v>
      </c>
      <c r="B377" s="8" t="s">
        <v>188</v>
      </c>
      <c r="C377" s="8"/>
      <c r="D377" s="111"/>
      <c r="E377" s="24"/>
      <c r="F377" s="111"/>
    </row>
    <row r="378" spans="1:6" s="48" customFormat="1" ht="12.75">
      <c r="A378" s="85"/>
      <c r="B378" s="138" t="s">
        <v>189</v>
      </c>
      <c r="C378" s="85" t="s">
        <v>834</v>
      </c>
      <c r="D378" s="47">
        <v>11</v>
      </c>
      <c r="E378" s="24"/>
      <c r="F378" s="50">
        <f>E378*D378</f>
        <v>0</v>
      </c>
    </row>
    <row r="379" spans="1:6" s="95" customFormat="1" ht="12.75">
      <c r="A379" s="85"/>
      <c r="B379" s="138" t="s">
        <v>190</v>
      </c>
      <c r="C379" s="85" t="s">
        <v>834</v>
      </c>
      <c r="D379" s="47">
        <v>1</v>
      </c>
      <c r="E379" s="24"/>
      <c r="F379" s="50">
        <f>E379*D379</f>
        <v>0</v>
      </c>
    </row>
    <row r="380" spans="1:6" s="60" customFormat="1" ht="12.75">
      <c r="A380" s="218" t="s">
        <v>761</v>
      </c>
      <c r="B380" s="218"/>
      <c r="C380" s="218"/>
      <c r="D380" s="218"/>
      <c r="E380" s="218"/>
      <c r="F380" s="15">
        <f>SUM(F357:F379)</f>
        <v>0</v>
      </c>
    </row>
    <row r="381" spans="1:6" s="60" customFormat="1" ht="12.75">
      <c r="A381" s="219"/>
      <c r="B381" s="219"/>
      <c r="C381" s="219"/>
      <c r="D381" s="219"/>
      <c r="E381" s="219"/>
      <c r="F381" s="219"/>
    </row>
    <row r="382" spans="1:6" s="48" customFormat="1" ht="12.75">
      <c r="A382" s="87" t="s">
        <v>191</v>
      </c>
      <c r="B382" s="113" t="s">
        <v>820</v>
      </c>
      <c r="C382" s="46"/>
      <c r="D382" s="47"/>
      <c r="E382" s="86"/>
      <c r="F382" s="47"/>
    </row>
    <row r="383" spans="1:6" s="60" customFormat="1" ht="12.75">
      <c r="A383" s="63" t="s">
        <v>192</v>
      </c>
      <c r="B383" s="1" t="s">
        <v>193</v>
      </c>
      <c r="C383" s="1"/>
      <c r="D383" s="11"/>
      <c r="E383" s="12"/>
      <c r="F383" s="11"/>
    </row>
    <row r="384" spans="1:6" s="167" customFormat="1" ht="12.75">
      <c r="A384" s="2"/>
      <c r="B384" s="143" t="s">
        <v>194</v>
      </c>
      <c r="C384" s="2" t="s">
        <v>834</v>
      </c>
      <c r="D384" s="19">
        <v>11</v>
      </c>
      <c r="E384" s="24"/>
      <c r="F384" s="17">
        <f>E384*D384</f>
        <v>0</v>
      </c>
    </row>
    <row r="385" spans="1:6" s="48" customFormat="1" ht="12.75">
      <c r="A385" s="85"/>
      <c r="B385" s="138" t="s">
        <v>195</v>
      </c>
      <c r="C385" s="85" t="s">
        <v>834</v>
      </c>
      <c r="D385" s="47">
        <v>1</v>
      </c>
      <c r="E385" s="24"/>
      <c r="F385" s="50">
        <f>E385*D385</f>
        <v>0</v>
      </c>
    </row>
    <row r="386" spans="1:6" s="95" customFormat="1" ht="12.75">
      <c r="A386" s="63" t="s">
        <v>213</v>
      </c>
      <c r="B386" s="1" t="s">
        <v>214</v>
      </c>
      <c r="C386" s="1"/>
      <c r="D386" s="11"/>
      <c r="E386" s="24"/>
      <c r="F386" s="11"/>
    </row>
    <row r="387" spans="1:6" s="60" customFormat="1" ht="12.75">
      <c r="A387" s="2"/>
      <c r="B387" s="28" t="s">
        <v>215</v>
      </c>
      <c r="C387" s="3" t="s">
        <v>834</v>
      </c>
      <c r="D387" s="17">
        <v>9</v>
      </c>
      <c r="E387" s="24"/>
      <c r="F387" s="17">
        <f>E387*D387</f>
        <v>0</v>
      </c>
    </row>
    <row r="388" spans="1:6" s="60" customFormat="1" ht="12.75">
      <c r="A388" s="2"/>
      <c r="B388" s="28" t="s">
        <v>67</v>
      </c>
      <c r="C388" s="3" t="s">
        <v>834</v>
      </c>
      <c r="D388" s="17">
        <v>9</v>
      </c>
      <c r="E388" s="24"/>
      <c r="F388" s="17">
        <f>E388*D388</f>
        <v>0</v>
      </c>
    </row>
    <row r="389" spans="1:6" s="60" customFormat="1" ht="12.75">
      <c r="A389" s="2"/>
      <c r="B389" s="143" t="s">
        <v>216</v>
      </c>
      <c r="C389" s="2" t="s">
        <v>834</v>
      </c>
      <c r="D389" s="19">
        <v>5</v>
      </c>
      <c r="E389" s="24"/>
      <c r="F389" s="17">
        <f>E389*D389</f>
        <v>0</v>
      </c>
    </row>
    <row r="390" spans="1:6" s="60" customFormat="1" ht="12.75">
      <c r="A390" s="2"/>
      <c r="B390" s="143" t="s">
        <v>217</v>
      </c>
      <c r="C390" s="2" t="s">
        <v>834</v>
      </c>
      <c r="D390" s="19">
        <v>5</v>
      </c>
      <c r="E390" s="24"/>
      <c r="F390" s="17">
        <f>E390*D390</f>
        <v>0</v>
      </c>
    </row>
    <row r="391" spans="1:6" s="60" customFormat="1" ht="12.75">
      <c r="A391" s="2"/>
      <c r="B391" s="143" t="s">
        <v>66</v>
      </c>
      <c r="C391" s="2" t="s">
        <v>834</v>
      </c>
      <c r="D391" s="19">
        <v>2</v>
      </c>
      <c r="E391" s="24"/>
      <c r="F391" s="17">
        <f>E391*D391</f>
        <v>0</v>
      </c>
    </row>
    <row r="392" spans="1:6" s="48" customFormat="1" ht="12.75">
      <c r="A392" s="87" t="s">
        <v>219</v>
      </c>
      <c r="B392" s="8" t="s">
        <v>220</v>
      </c>
      <c r="C392" s="8"/>
      <c r="D392" s="111"/>
      <c r="E392" s="24"/>
      <c r="F392" s="111"/>
    </row>
    <row r="393" spans="1:6" s="48" customFormat="1" ht="12.75">
      <c r="A393" s="85"/>
      <c r="B393" s="49" t="s">
        <v>221</v>
      </c>
      <c r="C393" s="85" t="s">
        <v>834</v>
      </c>
      <c r="D393" s="47">
        <v>1</v>
      </c>
      <c r="E393" s="24"/>
      <c r="F393" s="50">
        <f>E393*D393</f>
        <v>0</v>
      </c>
    </row>
    <row r="394" spans="1:6" s="48" customFormat="1" ht="12.75">
      <c r="A394" s="85"/>
      <c r="B394" s="49" t="s">
        <v>68</v>
      </c>
      <c r="C394" s="85" t="s">
        <v>834</v>
      </c>
      <c r="D394" s="47">
        <v>1</v>
      </c>
      <c r="E394" s="24"/>
      <c r="F394" s="50">
        <f>E394*D394</f>
        <v>0</v>
      </c>
    </row>
    <row r="395" spans="1:6" s="60" customFormat="1" ht="12.75">
      <c r="A395" s="63" t="s">
        <v>222</v>
      </c>
      <c r="B395" s="1" t="s">
        <v>223</v>
      </c>
      <c r="C395" s="1"/>
      <c r="D395" s="11"/>
      <c r="E395" s="24"/>
      <c r="F395" s="11"/>
    </row>
    <row r="396" spans="1:6" s="167" customFormat="1" ht="12.75">
      <c r="A396" s="2"/>
      <c r="B396" s="28" t="s">
        <v>224</v>
      </c>
      <c r="C396" s="2" t="s">
        <v>834</v>
      </c>
      <c r="D396" s="19">
        <v>5</v>
      </c>
      <c r="E396" s="24"/>
      <c r="F396" s="17">
        <f>E396*D396</f>
        <v>0</v>
      </c>
    </row>
    <row r="397" spans="1:6" s="48" customFormat="1" ht="12.75">
      <c r="A397" s="87" t="s">
        <v>403</v>
      </c>
      <c r="B397" s="113" t="s">
        <v>124</v>
      </c>
      <c r="C397" s="87"/>
      <c r="D397" s="87"/>
      <c r="E397" s="113"/>
      <c r="F397" s="82"/>
    </row>
    <row r="398" spans="1:6" s="48" customFormat="1" ht="12.75">
      <c r="A398" s="144"/>
      <c r="B398" s="49" t="s">
        <v>121</v>
      </c>
      <c r="C398" s="151" t="s">
        <v>806</v>
      </c>
      <c r="D398" s="47">
        <v>8</v>
      </c>
      <c r="E398" s="24"/>
      <c r="F398" s="50">
        <f>E398*D398</f>
        <v>0</v>
      </c>
    </row>
    <row r="399" spans="1:6" s="48" customFormat="1" ht="12.75">
      <c r="A399" s="144"/>
      <c r="B399" s="49" t="s">
        <v>90</v>
      </c>
      <c r="C399" s="151" t="s">
        <v>806</v>
      </c>
      <c r="D399" s="47">
        <v>2</v>
      </c>
      <c r="E399" s="24"/>
      <c r="F399" s="50">
        <f>E399*D399</f>
        <v>0</v>
      </c>
    </row>
    <row r="400" spans="1:6" s="95" customFormat="1" ht="12.75">
      <c r="A400" s="218" t="s">
        <v>762</v>
      </c>
      <c r="B400" s="218"/>
      <c r="C400" s="218"/>
      <c r="D400" s="218"/>
      <c r="E400" s="218"/>
      <c r="F400" s="15">
        <f>SUM(F384:F399)</f>
        <v>0</v>
      </c>
    </row>
    <row r="401" spans="1:6" s="60" customFormat="1" ht="12.75">
      <c r="A401" s="219"/>
      <c r="B401" s="219"/>
      <c r="C401" s="219"/>
      <c r="D401" s="219"/>
      <c r="E401" s="219"/>
      <c r="F401" s="219"/>
    </row>
    <row r="402" spans="1:6" s="48" customFormat="1" ht="12.75">
      <c r="A402" s="87" t="s">
        <v>200</v>
      </c>
      <c r="B402" s="113" t="s">
        <v>201</v>
      </c>
      <c r="C402" s="87"/>
      <c r="D402" s="87"/>
      <c r="E402" s="152"/>
      <c r="F402" s="82"/>
    </row>
    <row r="403" spans="1:6" s="95" customFormat="1" ht="12.75">
      <c r="A403" s="63" t="s">
        <v>412</v>
      </c>
      <c r="B403" s="68" t="s">
        <v>431</v>
      </c>
      <c r="C403" s="63"/>
      <c r="D403" s="63"/>
      <c r="E403" s="41"/>
      <c r="F403" s="15"/>
    </row>
    <row r="404" spans="1:6" s="48" customFormat="1" ht="12.75">
      <c r="A404" s="63" t="s">
        <v>413</v>
      </c>
      <c r="B404" s="68" t="s">
        <v>826</v>
      </c>
      <c r="C404" s="63"/>
      <c r="D404" s="19"/>
      <c r="E404" s="152"/>
      <c r="F404" s="82"/>
    </row>
    <row r="405" spans="1:6" s="48" customFormat="1" ht="12.75">
      <c r="A405" s="144"/>
      <c r="B405" s="76" t="s">
        <v>432</v>
      </c>
      <c r="C405" s="151" t="s">
        <v>806</v>
      </c>
      <c r="D405" s="47">
        <f>30*6+6+18</f>
        <v>204</v>
      </c>
      <c r="E405" s="24"/>
      <c r="F405" s="50">
        <f>E405*D405</f>
        <v>0</v>
      </c>
    </row>
    <row r="406" spans="1:6" s="48" customFormat="1" ht="12.75">
      <c r="A406" s="144"/>
      <c r="B406" s="76" t="s">
        <v>433</v>
      </c>
      <c r="C406" s="151" t="s">
        <v>806</v>
      </c>
      <c r="D406" s="47">
        <f>17*6+6</f>
        <v>108</v>
      </c>
      <c r="E406" s="24"/>
      <c r="F406" s="50">
        <f>E406*D406</f>
        <v>0</v>
      </c>
    </row>
    <row r="407" spans="1:6" s="48" customFormat="1" ht="12.75">
      <c r="A407" s="144"/>
      <c r="B407" s="76" t="s">
        <v>434</v>
      </c>
      <c r="C407" s="151" t="s">
        <v>806</v>
      </c>
      <c r="D407" s="47">
        <f>19*6+6</f>
        <v>120</v>
      </c>
      <c r="E407" s="24"/>
      <c r="F407" s="50">
        <f>E407*D407</f>
        <v>0</v>
      </c>
    </row>
    <row r="408" spans="1:6" s="48" customFormat="1" ht="12.75">
      <c r="A408" s="144"/>
      <c r="B408" s="76" t="s">
        <v>435</v>
      </c>
      <c r="C408" s="151" t="s">
        <v>806</v>
      </c>
      <c r="D408" s="47">
        <f>34*6+6</f>
        <v>210</v>
      </c>
      <c r="E408" s="24"/>
      <c r="F408" s="50">
        <f>E408*D408</f>
        <v>0</v>
      </c>
    </row>
    <row r="409" spans="1:6" s="48" customFormat="1" ht="12.75">
      <c r="A409" s="144"/>
      <c r="B409" s="76" t="s">
        <v>436</v>
      </c>
      <c r="C409" s="151" t="s">
        <v>806</v>
      </c>
      <c r="D409" s="47">
        <f>16*6+6</f>
        <v>102</v>
      </c>
      <c r="E409" s="24"/>
      <c r="F409" s="50">
        <f>E409*D409</f>
        <v>0</v>
      </c>
    </row>
    <row r="410" spans="1:6" s="48" customFormat="1" ht="12.75">
      <c r="A410" s="63" t="s">
        <v>414</v>
      </c>
      <c r="B410" s="68" t="s">
        <v>437</v>
      </c>
      <c r="C410" s="43"/>
      <c r="D410" s="19"/>
      <c r="E410" s="152"/>
      <c r="F410" s="82"/>
    </row>
    <row r="411" spans="1:6" s="48" customFormat="1" ht="12.75">
      <c r="A411" s="144"/>
      <c r="B411" s="106" t="s">
        <v>438</v>
      </c>
      <c r="C411" s="151" t="s">
        <v>834</v>
      </c>
      <c r="D411" s="47">
        <v>2</v>
      </c>
      <c r="E411" s="24"/>
      <c r="F411" s="50">
        <f>E411*D411</f>
        <v>0</v>
      </c>
    </row>
    <row r="412" spans="1:6" s="48" customFormat="1" ht="12.75">
      <c r="A412" s="63" t="s">
        <v>415</v>
      </c>
      <c r="B412" s="68" t="s">
        <v>852</v>
      </c>
      <c r="C412" s="43"/>
      <c r="D412" s="19"/>
      <c r="E412" s="152"/>
      <c r="F412" s="82"/>
    </row>
    <row r="413" spans="1:6" s="48" customFormat="1" ht="12.75">
      <c r="A413" s="144"/>
      <c r="B413" s="76" t="s">
        <v>439</v>
      </c>
      <c r="C413" s="151" t="s">
        <v>834</v>
      </c>
      <c r="D413" s="47">
        <v>11</v>
      </c>
      <c r="E413" s="24"/>
      <c r="F413" s="50">
        <f aca="true" t="shared" si="16" ref="F413:F420">E413*D413</f>
        <v>0</v>
      </c>
    </row>
    <row r="414" spans="1:6" s="95" customFormat="1" ht="12.75">
      <c r="A414" s="144"/>
      <c r="B414" s="76" t="s">
        <v>440</v>
      </c>
      <c r="C414" s="151" t="s">
        <v>834</v>
      </c>
      <c r="D414" s="47">
        <v>18</v>
      </c>
      <c r="E414" s="24"/>
      <c r="F414" s="50">
        <f t="shared" si="16"/>
        <v>0</v>
      </c>
    </row>
    <row r="415" spans="1:6" s="60" customFormat="1" ht="12.75">
      <c r="A415" s="42"/>
      <c r="B415" s="57" t="s">
        <v>441</v>
      </c>
      <c r="C415" s="43" t="s">
        <v>834</v>
      </c>
      <c r="D415" s="19">
        <v>13</v>
      </c>
      <c r="E415" s="24"/>
      <c r="F415" s="17">
        <f t="shared" si="16"/>
        <v>0</v>
      </c>
    </row>
    <row r="416" spans="1:6" s="60" customFormat="1" ht="12.75">
      <c r="A416" s="42"/>
      <c r="B416" s="57" t="s">
        <v>442</v>
      </c>
      <c r="C416" s="43" t="s">
        <v>834</v>
      </c>
      <c r="D416" s="19">
        <v>33</v>
      </c>
      <c r="E416" s="24"/>
      <c r="F416" s="17">
        <f t="shared" si="16"/>
        <v>0</v>
      </c>
    </row>
    <row r="417" spans="1:6" s="60" customFormat="1" ht="12.75">
      <c r="A417" s="42"/>
      <c r="B417" s="57" t="s">
        <v>443</v>
      </c>
      <c r="C417" s="43" t="s">
        <v>834</v>
      </c>
      <c r="D417" s="19">
        <v>23</v>
      </c>
      <c r="E417" s="24"/>
      <c r="F417" s="17">
        <f t="shared" si="16"/>
        <v>0</v>
      </c>
    </row>
    <row r="418" spans="1:6" s="60" customFormat="1" ht="12.75">
      <c r="A418" s="42"/>
      <c r="B418" s="57" t="s">
        <v>444</v>
      </c>
      <c r="C418" s="43" t="s">
        <v>834</v>
      </c>
      <c r="D418" s="19">
        <v>7</v>
      </c>
      <c r="E418" s="24"/>
      <c r="F418" s="17">
        <f t="shared" si="16"/>
        <v>0</v>
      </c>
    </row>
    <row r="419" spans="1:6" s="60" customFormat="1" ht="12.75">
      <c r="A419" s="42"/>
      <c r="B419" s="57" t="s">
        <v>445</v>
      </c>
      <c r="C419" s="43" t="s">
        <v>834</v>
      </c>
      <c r="D419" s="19">
        <v>80</v>
      </c>
      <c r="E419" s="24"/>
      <c r="F419" s="17">
        <f t="shared" si="16"/>
        <v>0</v>
      </c>
    </row>
    <row r="420" spans="1:6" s="167" customFormat="1" ht="12.75">
      <c r="A420" s="42"/>
      <c r="B420" s="57" t="s">
        <v>446</v>
      </c>
      <c r="C420" s="43" t="s">
        <v>834</v>
      </c>
      <c r="D420" s="19">
        <v>69</v>
      </c>
      <c r="E420" s="24"/>
      <c r="F420" s="17">
        <f t="shared" si="16"/>
        <v>0</v>
      </c>
    </row>
    <row r="421" spans="1:6" s="60" customFormat="1" ht="12.75">
      <c r="A421" s="87" t="s">
        <v>416</v>
      </c>
      <c r="B421" s="113" t="s">
        <v>125</v>
      </c>
      <c r="C421" s="151"/>
      <c r="D421" s="47"/>
      <c r="E421" s="41"/>
      <c r="F421" s="15"/>
    </row>
    <row r="422" spans="1:6" s="60" customFormat="1" ht="12.75">
      <c r="A422" s="42"/>
      <c r="B422" s="32" t="s">
        <v>447</v>
      </c>
      <c r="C422" s="43" t="s">
        <v>834</v>
      </c>
      <c r="D422" s="19">
        <v>6</v>
      </c>
      <c r="E422" s="24"/>
      <c r="F422" s="17">
        <f>E422*D422</f>
        <v>0</v>
      </c>
    </row>
    <row r="423" spans="1:6" s="167" customFormat="1" ht="12.75">
      <c r="A423" s="42"/>
      <c r="B423" s="32" t="s">
        <v>448</v>
      </c>
      <c r="C423" s="43" t="s">
        <v>834</v>
      </c>
      <c r="D423" s="19">
        <v>3</v>
      </c>
      <c r="E423" s="24"/>
      <c r="F423" s="17">
        <f>E423*D423</f>
        <v>0</v>
      </c>
    </row>
    <row r="424" spans="1:6" s="60" customFormat="1" ht="12.75">
      <c r="A424" s="87" t="s">
        <v>417</v>
      </c>
      <c r="B424" s="113" t="s">
        <v>865</v>
      </c>
      <c r="C424" s="151"/>
      <c r="D424" s="47"/>
      <c r="E424" s="24"/>
      <c r="F424" s="15"/>
    </row>
    <row r="425" spans="1:6" s="167" customFormat="1" ht="12.75">
      <c r="A425" s="42"/>
      <c r="B425" s="32" t="s">
        <v>449</v>
      </c>
      <c r="C425" s="43" t="s">
        <v>834</v>
      </c>
      <c r="D425" s="19">
        <v>13</v>
      </c>
      <c r="E425" s="24"/>
      <c r="F425" s="17">
        <f>E425*D425</f>
        <v>0</v>
      </c>
    </row>
    <row r="426" spans="1:6" s="48" customFormat="1" ht="12.75">
      <c r="A426" s="144"/>
      <c r="B426" s="106" t="s">
        <v>450</v>
      </c>
      <c r="C426" s="151" t="s">
        <v>834</v>
      </c>
      <c r="D426" s="47">
        <v>7</v>
      </c>
      <c r="E426" s="24"/>
      <c r="F426" s="50">
        <f>E426*D426</f>
        <v>0</v>
      </c>
    </row>
    <row r="427" spans="1:6" s="95" customFormat="1" ht="12.75">
      <c r="A427" s="144"/>
      <c r="B427" s="106" t="s">
        <v>451</v>
      </c>
      <c r="C427" s="151" t="s">
        <v>834</v>
      </c>
      <c r="D427" s="47">
        <v>8</v>
      </c>
      <c r="E427" s="24"/>
      <c r="F427" s="50">
        <f>E427*D427</f>
        <v>0</v>
      </c>
    </row>
    <row r="428" spans="1:6" s="60" customFormat="1" ht="12.75">
      <c r="A428" s="42"/>
      <c r="B428" s="32" t="s">
        <v>452</v>
      </c>
      <c r="C428" s="43" t="s">
        <v>834</v>
      </c>
      <c r="D428" s="19">
        <v>14</v>
      </c>
      <c r="E428" s="24"/>
      <c r="F428" s="17">
        <f>E428*D428</f>
        <v>0</v>
      </c>
    </row>
    <row r="429" spans="1:6" s="167" customFormat="1" ht="12.75">
      <c r="A429" s="42"/>
      <c r="B429" s="32" t="s">
        <v>453</v>
      </c>
      <c r="C429" s="43" t="s">
        <v>834</v>
      </c>
      <c r="D429" s="19">
        <v>7</v>
      </c>
      <c r="E429" s="24"/>
      <c r="F429" s="17">
        <f>E429*D429</f>
        <v>0</v>
      </c>
    </row>
    <row r="430" spans="1:6" s="60" customFormat="1" ht="12.75">
      <c r="A430" s="87" t="s">
        <v>418</v>
      </c>
      <c r="B430" s="113" t="s">
        <v>647</v>
      </c>
      <c r="C430" s="151"/>
      <c r="D430" s="47"/>
      <c r="E430" s="24"/>
      <c r="F430" s="15"/>
    </row>
    <row r="431" spans="1:6" s="60" customFormat="1" ht="12.75">
      <c r="A431" s="42"/>
      <c r="B431" s="57" t="s">
        <v>454</v>
      </c>
      <c r="C431" s="43" t="s">
        <v>834</v>
      </c>
      <c r="D431" s="19">
        <v>9</v>
      </c>
      <c r="E431" s="24"/>
      <c r="F431" s="17">
        <f>E431*D431</f>
        <v>0</v>
      </c>
    </row>
    <row r="432" spans="1:6" s="60" customFormat="1" ht="12.75">
      <c r="A432" s="42"/>
      <c r="B432" s="57" t="s">
        <v>455</v>
      </c>
      <c r="C432" s="43" t="s">
        <v>834</v>
      </c>
      <c r="D432" s="19">
        <v>2</v>
      </c>
      <c r="E432" s="24"/>
      <c r="F432" s="17">
        <f>E432*D432</f>
        <v>0</v>
      </c>
    </row>
    <row r="433" spans="1:6" s="60" customFormat="1" ht="12.75">
      <c r="A433" s="107" t="s">
        <v>419</v>
      </c>
      <c r="B433" s="113" t="s">
        <v>456</v>
      </c>
      <c r="C433" s="153"/>
      <c r="D433" s="47"/>
      <c r="E433" s="41"/>
      <c r="F433" s="15"/>
    </row>
    <row r="434" spans="1:6" s="60" customFormat="1" ht="12.75">
      <c r="A434" s="42"/>
      <c r="B434" s="32" t="s">
        <v>457</v>
      </c>
      <c r="C434" s="43" t="s">
        <v>834</v>
      </c>
      <c r="D434" s="19">
        <v>23</v>
      </c>
      <c r="E434" s="24"/>
      <c r="F434" s="17">
        <f>E434*D434</f>
        <v>0</v>
      </c>
    </row>
    <row r="435" spans="1:6" s="60" customFormat="1" ht="12.75">
      <c r="A435" s="107" t="s">
        <v>420</v>
      </c>
      <c r="B435" s="113" t="s">
        <v>458</v>
      </c>
      <c r="C435" s="153"/>
      <c r="D435" s="47"/>
      <c r="E435" s="24"/>
      <c r="F435" s="15"/>
    </row>
    <row r="436" spans="1:6" s="167" customFormat="1" ht="12.75">
      <c r="A436" s="42"/>
      <c r="B436" s="32" t="s">
        <v>571</v>
      </c>
      <c r="C436" s="43" t="s">
        <v>834</v>
      </c>
      <c r="D436" s="19">
        <v>23</v>
      </c>
      <c r="E436" s="24"/>
      <c r="F436" s="17">
        <f>E436*D436</f>
        <v>0</v>
      </c>
    </row>
    <row r="437" spans="1:6" s="60" customFormat="1" ht="12.75">
      <c r="A437" s="107" t="s">
        <v>421</v>
      </c>
      <c r="B437" s="113" t="s">
        <v>572</v>
      </c>
      <c r="C437" s="153"/>
      <c r="D437" s="47"/>
      <c r="E437" s="24"/>
      <c r="F437" s="15"/>
    </row>
    <row r="438" spans="1:6" s="60" customFormat="1" ht="12.75">
      <c r="A438" s="42"/>
      <c r="B438" s="32" t="s">
        <v>573</v>
      </c>
      <c r="C438" s="43" t="s">
        <v>834</v>
      </c>
      <c r="D438" s="19">
        <v>17</v>
      </c>
      <c r="E438" s="24"/>
      <c r="F438" s="17">
        <f>E438*D438</f>
        <v>0</v>
      </c>
    </row>
    <row r="439" spans="1:6" s="95" customFormat="1" ht="12.75">
      <c r="A439" s="87" t="s">
        <v>422</v>
      </c>
      <c r="B439" s="113" t="s">
        <v>873</v>
      </c>
      <c r="C439" s="151"/>
      <c r="D439" s="47"/>
      <c r="E439" s="24"/>
      <c r="F439" s="15"/>
    </row>
    <row r="440" spans="1:6" s="60" customFormat="1" ht="12.75">
      <c r="A440" s="42"/>
      <c r="B440" s="32" t="s">
        <v>574</v>
      </c>
      <c r="C440" s="43" t="s">
        <v>834</v>
      </c>
      <c r="D440" s="19">
        <v>23</v>
      </c>
      <c r="E440" s="24"/>
      <c r="F440" s="17">
        <f>E440*D440</f>
        <v>0</v>
      </c>
    </row>
    <row r="441" spans="1:6" s="167" customFormat="1" ht="12.75">
      <c r="A441" s="42"/>
      <c r="B441" s="32" t="s">
        <v>575</v>
      </c>
      <c r="C441" s="43" t="s">
        <v>834</v>
      </c>
      <c r="D441" s="19">
        <v>21</v>
      </c>
      <c r="E441" s="24"/>
      <c r="F441" s="17">
        <f>E441*D441</f>
        <v>0</v>
      </c>
    </row>
    <row r="442" spans="1:6" s="48" customFormat="1" ht="12.75">
      <c r="A442" s="144"/>
      <c r="B442" s="106" t="s">
        <v>576</v>
      </c>
      <c r="C442" s="151" t="s">
        <v>834</v>
      </c>
      <c r="D442" s="47">
        <v>2</v>
      </c>
      <c r="E442" s="24"/>
      <c r="F442" s="50">
        <f>E442*D442</f>
        <v>0</v>
      </c>
    </row>
    <row r="443" spans="1:6" s="48" customFormat="1" ht="12.75">
      <c r="A443" s="144"/>
      <c r="B443" s="106" t="s">
        <v>577</v>
      </c>
      <c r="C443" s="151" t="s">
        <v>834</v>
      </c>
      <c r="D443" s="47">
        <v>4</v>
      </c>
      <c r="E443" s="24"/>
      <c r="F443" s="50">
        <f>E443*D443</f>
        <v>0</v>
      </c>
    </row>
    <row r="444" spans="1:6" s="48" customFormat="1" ht="12.75">
      <c r="A444" s="144"/>
      <c r="B444" s="106" t="s">
        <v>578</v>
      </c>
      <c r="C444" s="151" t="s">
        <v>834</v>
      </c>
      <c r="D444" s="47">
        <v>50</v>
      </c>
      <c r="E444" s="24"/>
      <c r="F444" s="50">
        <f>E444*D444</f>
        <v>0</v>
      </c>
    </row>
    <row r="445" spans="1:6" s="48" customFormat="1" ht="12.75">
      <c r="A445" s="63" t="s">
        <v>423</v>
      </c>
      <c r="B445" s="68" t="s">
        <v>820</v>
      </c>
      <c r="C445" s="43"/>
      <c r="D445" s="19"/>
      <c r="E445" s="41"/>
      <c r="F445" s="82"/>
    </row>
    <row r="446" spans="1:6" s="48" customFormat="1" ht="12.75">
      <c r="A446" s="63" t="s">
        <v>424</v>
      </c>
      <c r="B446" s="68" t="s">
        <v>579</v>
      </c>
      <c r="C446" s="43"/>
      <c r="D446" s="19"/>
      <c r="E446" s="41"/>
      <c r="F446" s="82"/>
    </row>
    <row r="447" spans="1:6" s="60" customFormat="1" ht="12.75">
      <c r="A447" s="63"/>
      <c r="B447" s="57" t="s">
        <v>580</v>
      </c>
      <c r="C447" s="43" t="s">
        <v>834</v>
      </c>
      <c r="D447" s="19">
        <v>4</v>
      </c>
      <c r="E447" s="24"/>
      <c r="F447" s="17">
        <f>E447*D447</f>
        <v>0</v>
      </c>
    </row>
    <row r="448" spans="1:6" s="60" customFormat="1" ht="12.75">
      <c r="A448" s="42"/>
      <c r="B448" s="57" t="s">
        <v>581</v>
      </c>
      <c r="C448" s="43" t="s">
        <v>834</v>
      </c>
      <c r="D448" s="19">
        <v>18</v>
      </c>
      <c r="E448" s="24"/>
      <c r="F448" s="17">
        <f>E448*D448</f>
        <v>0</v>
      </c>
    </row>
    <row r="449" spans="1:6" s="60" customFormat="1" ht="12.75">
      <c r="A449" s="87" t="s">
        <v>425</v>
      </c>
      <c r="B449" s="113" t="s">
        <v>123</v>
      </c>
      <c r="C449" s="87"/>
      <c r="D449" s="47"/>
      <c r="E449" s="24"/>
      <c r="F449" s="15"/>
    </row>
    <row r="450" spans="1:6" s="48" customFormat="1" ht="12.75">
      <c r="A450" s="87"/>
      <c r="B450" s="106" t="s">
        <v>582</v>
      </c>
      <c r="C450" s="151" t="s">
        <v>834</v>
      </c>
      <c r="D450" s="47">
        <v>6</v>
      </c>
      <c r="E450" s="24"/>
      <c r="F450" s="50">
        <f>E450*D450</f>
        <v>0</v>
      </c>
    </row>
    <row r="451" spans="1:6" s="48" customFormat="1" ht="12.75">
      <c r="A451" s="63" t="s">
        <v>426</v>
      </c>
      <c r="B451" s="68" t="s">
        <v>124</v>
      </c>
      <c r="C451" s="43"/>
      <c r="D451" s="19"/>
      <c r="E451" s="24"/>
      <c r="F451" s="82"/>
    </row>
    <row r="452" spans="1:6" s="95" customFormat="1" ht="12.75">
      <c r="A452" s="144"/>
      <c r="B452" s="76" t="s">
        <v>583</v>
      </c>
      <c r="C452" s="151" t="s">
        <v>834</v>
      </c>
      <c r="D452" s="47">
        <v>13</v>
      </c>
      <c r="E452" s="24"/>
      <c r="F452" s="50">
        <f aca="true" t="shared" si="17" ref="F452:F462">E452*D452</f>
        <v>0</v>
      </c>
    </row>
    <row r="453" spans="1:6" s="60" customFormat="1" ht="12.75">
      <c r="A453" s="42"/>
      <c r="B453" s="57" t="s">
        <v>584</v>
      </c>
      <c r="C453" s="43" t="s">
        <v>834</v>
      </c>
      <c r="D453" s="19">
        <v>2</v>
      </c>
      <c r="E453" s="24"/>
      <c r="F453" s="17">
        <f t="shared" si="17"/>
        <v>0</v>
      </c>
    </row>
    <row r="454" spans="1:6" s="60" customFormat="1" ht="12.75">
      <c r="A454" s="42"/>
      <c r="B454" s="57" t="s">
        <v>585</v>
      </c>
      <c r="C454" s="43" t="s">
        <v>834</v>
      </c>
      <c r="D454" s="19">
        <v>5</v>
      </c>
      <c r="E454" s="24"/>
      <c r="F454" s="17">
        <f t="shared" si="17"/>
        <v>0</v>
      </c>
    </row>
    <row r="455" spans="1:6" s="60" customFormat="1" ht="12.75">
      <c r="A455" s="42"/>
      <c r="B455" s="57" t="s">
        <v>586</v>
      </c>
      <c r="C455" s="43" t="s">
        <v>834</v>
      </c>
      <c r="D455" s="19">
        <v>4</v>
      </c>
      <c r="E455" s="24"/>
      <c r="F455" s="17">
        <f t="shared" si="17"/>
        <v>0</v>
      </c>
    </row>
    <row r="456" spans="1:6" s="60" customFormat="1" ht="12.75">
      <c r="A456" s="42"/>
      <c r="B456" s="57" t="s">
        <v>91</v>
      </c>
      <c r="C456" s="43" t="s">
        <v>834</v>
      </c>
      <c r="D456" s="19">
        <v>8</v>
      </c>
      <c r="E456" s="24"/>
      <c r="F456" s="17">
        <f t="shared" si="17"/>
        <v>0</v>
      </c>
    </row>
    <row r="457" spans="1:6" s="60" customFormat="1" ht="12.75">
      <c r="A457" s="42"/>
      <c r="B457" s="57" t="s">
        <v>92</v>
      </c>
      <c r="C457" s="43" t="s">
        <v>834</v>
      </c>
      <c r="D457" s="19">
        <v>40</v>
      </c>
      <c r="E457" s="24"/>
      <c r="F457" s="17">
        <f t="shared" si="17"/>
        <v>0</v>
      </c>
    </row>
    <row r="458" spans="1:6" s="60" customFormat="1" ht="12.75">
      <c r="A458" s="42"/>
      <c r="B458" s="57" t="s">
        <v>587</v>
      </c>
      <c r="C458" s="43" t="s">
        <v>834</v>
      </c>
      <c r="D458" s="19">
        <v>1</v>
      </c>
      <c r="E458" s="24"/>
      <c r="F458" s="17">
        <f t="shared" si="17"/>
        <v>0</v>
      </c>
    </row>
    <row r="459" spans="1:6" s="167" customFormat="1" ht="12.75">
      <c r="A459" s="42"/>
      <c r="B459" s="57" t="s">
        <v>590</v>
      </c>
      <c r="C459" s="43" t="s">
        <v>834</v>
      </c>
      <c r="D459" s="19">
        <v>4</v>
      </c>
      <c r="E459" s="24"/>
      <c r="F459" s="17">
        <f t="shared" si="17"/>
        <v>0</v>
      </c>
    </row>
    <row r="460" spans="1:6" s="48" customFormat="1" ht="12.75">
      <c r="A460" s="144"/>
      <c r="B460" s="76" t="s">
        <v>591</v>
      </c>
      <c r="C460" s="151" t="s">
        <v>834</v>
      </c>
      <c r="D460" s="47">
        <v>4</v>
      </c>
      <c r="E460" s="24"/>
      <c r="F460" s="50">
        <f t="shared" si="17"/>
        <v>0</v>
      </c>
    </row>
    <row r="461" spans="1:6" s="48" customFormat="1" ht="12.75">
      <c r="A461" s="144"/>
      <c r="B461" s="76" t="s">
        <v>592</v>
      </c>
      <c r="C461" s="151" t="s">
        <v>834</v>
      </c>
      <c r="D461" s="47">
        <v>18</v>
      </c>
      <c r="E461" s="24"/>
      <c r="F461" s="50">
        <f t="shared" si="17"/>
        <v>0</v>
      </c>
    </row>
    <row r="462" spans="1:6" s="95" customFormat="1" ht="12.75">
      <c r="A462" s="144"/>
      <c r="B462" s="76" t="s">
        <v>593</v>
      </c>
      <c r="C462" s="151" t="s">
        <v>834</v>
      </c>
      <c r="D462" s="47">
        <v>6</v>
      </c>
      <c r="E462" s="24"/>
      <c r="F462" s="50">
        <f t="shared" si="17"/>
        <v>0</v>
      </c>
    </row>
    <row r="463" spans="1:6" s="48" customFormat="1" ht="12.75">
      <c r="A463" s="63" t="s">
        <v>427</v>
      </c>
      <c r="B463" s="68" t="s">
        <v>594</v>
      </c>
      <c r="C463" s="43"/>
      <c r="D463" s="19"/>
      <c r="E463" s="41"/>
      <c r="F463" s="82"/>
    </row>
    <row r="464" spans="1:6" s="95" customFormat="1" ht="12.75">
      <c r="A464" s="144"/>
      <c r="B464" s="76" t="s">
        <v>598</v>
      </c>
      <c r="C464" s="151" t="s">
        <v>834</v>
      </c>
      <c r="D464" s="47">
        <v>1</v>
      </c>
      <c r="E464" s="24"/>
      <c r="F464" s="50">
        <f>E464*D464</f>
        <v>0</v>
      </c>
    </row>
    <row r="465" spans="1:6" s="60" customFormat="1" ht="12.75">
      <c r="A465" s="42"/>
      <c r="B465" s="57" t="s">
        <v>599</v>
      </c>
      <c r="C465" s="43" t="s">
        <v>834</v>
      </c>
      <c r="D465" s="19">
        <v>1</v>
      </c>
      <c r="E465" s="24"/>
      <c r="F465" s="17">
        <f>E465*D465</f>
        <v>0</v>
      </c>
    </row>
    <row r="466" spans="1:6" s="60" customFormat="1" ht="12.75">
      <c r="A466" s="42"/>
      <c r="B466" s="57" t="s">
        <v>600</v>
      </c>
      <c r="C466" s="43" t="s">
        <v>834</v>
      </c>
      <c r="D466" s="19">
        <v>2</v>
      </c>
      <c r="E466" s="24"/>
      <c r="F466" s="17">
        <f>E466*D466</f>
        <v>0</v>
      </c>
    </row>
    <row r="467" spans="1:6" s="60" customFormat="1" ht="12.75">
      <c r="A467" s="87" t="s">
        <v>428</v>
      </c>
      <c r="B467" s="113" t="s">
        <v>601</v>
      </c>
      <c r="C467" s="151"/>
      <c r="D467" s="47"/>
      <c r="E467" s="41"/>
      <c r="F467" s="15"/>
    </row>
    <row r="468" spans="1:6" s="60" customFormat="1" ht="12.75">
      <c r="A468" s="42"/>
      <c r="B468" s="57" t="s">
        <v>602</v>
      </c>
      <c r="C468" s="43" t="s">
        <v>834</v>
      </c>
      <c r="D468" s="19">
        <v>9</v>
      </c>
      <c r="E468" s="24"/>
      <c r="F468" s="17">
        <f>E468*D468</f>
        <v>0</v>
      </c>
    </row>
    <row r="469" spans="1:6" s="60" customFormat="1" ht="12.75">
      <c r="A469" s="42"/>
      <c r="B469" s="57" t="s">
        <v>603</v>
      </c>
      <c r="C469" s="43" t="s">
        <v>834</v>
      </c>
      <c r="D469" s="19">
        <v>6</v>
      </c>
      <c r="E469" s="24"/>
      <c r="F469" s="17">
        <f>E469*D469</f>
        <v>0</v>
      </c>
    </row>
    <row r="470" spans="1:6" s="60" customFormat="1" ht="12.75">
      <c r="A470" s="87" t="s">
        <v>429</v>
      </c>
      <c r="B470" s="113" t="s">
        <v>604</v>
      </c>
      <c r="C470" s="151"/>
      <c r="D470" s="47"/>
      <c r="E470" s="41"/>
      <c r="F470" s="15"/>
    </row>
    <row r="471" spans="1:6" s="60" customFormat="1" ht="12.75">
      <c r="A471" s="42"/>
      <c r="B471" s="57" t="s">
        <v>605</v>
      </c>
      <c r="C471" s="43" t="s">
        <v>834</v>
      </c>
      <c r="D471" s="19">
        <v>11</v>
      </c>
      <c r="E471" s="24"/>
      <c r="F471" s="17">
        <f>E471*D471</f>
        <v>0</v>
      </c>
    </row>
    <row r="472" spans="1:6" s="60" customFormat="1" ht="12.75">
      <c r="A472" s="42"/>
      <c r="B472" s="57" t="s">
        <v>606</v>
      </c>
      <c r="C472" s="43" t="s">
        <v>834</v>
      </c>
      <c r="D472" s="19">
        <v>13</v>
      </c>
      <c r="E472" s="24"/>
      <c r="F472" s="17">
        <f>E472*D472</f>
        <v>0</v>
      </c>
    </row>
    <row r="473" spans="1:6" s="60" customFormat="1" ht="12.75">
      <c r="A473" s="42"/>
      <c r="B473" s="57" t="s">
        <v>607</v>
      </c>
      <c r="C473" s="43" t="s">
        <v>834</v>
      </c>
      <c r="D473" s="19">
        <v>2</v>
      </c>
      <c r="E473" s="24"/>
      <c r="F473" s="17">
        <f>E473*D473</f>
        <v>0</v>
      </c>
    </row>
    <row r="474" spans="1:6" s="60" customFormat="1" ht="12.75">
      <c r="A474" s="87" t="s">
        <v>430</v>
      </c>
      <c r="B474" s="113" t="s">
        <v>220</v>
      </c>
      <c r="C474" s="151"/>
      <c r="D474" s="47"/>
      <c r="E474" s="41"/>
      <c r="F474" s="15"/>
    </row>
    <row r="475" spans="1:6" s="167" customFormat="1" ht="12.75">
      <c r="A475" s="69"/>
      <c r="B475" s="154" t="s">
        <v>608</v>
      </c>
      <c r="C475" s="70" t="s">
        <v>834</v>
      </c>
      <c r="D475" s="19">
        <v>1</v>
      </c>
      <c r="E475" s="24"/>
      <c r="F475" s="17">
        <f>E475*D475</f>
        <v>0</v>
      </c>
    </row>
    <row r="476" spans="1:6" s="48" customFormat="1" ht="12.75">
      <c r="A476" s="175"/>
      <c r="B476" s="76" t="s">
        <v>609</v>
      </c>
      <c r="C476" s="151" t="s">
        <v>834</v>
      </c>
      <c r="D476" s="47">
        <v>1</v>
      </c>
      <c r="E476" s="24"/>
      <c r="F476" s="50">
        <f>E476*D476</f>
        <v>0</v>
      </c>
    </row>
    <row r="477" spans="1:6" s="60" customFormat="1" ht="12.75">
      <c r="A477" s="195" t="s">
        <v>610</v>
      </c>
      <c r="B477" s="195"/>
      <c r="C477" s="195"/>
      <c r="D477" s="195"/>
      <c r="E477" s="195"/>
      <c r="F477" s="15">
        <f>SUM(F405:F476)</f>
        <v>0</v>
      </c>
    </row>
    <row r="478" spans="1:6" s="167" customFormat="1" ht="12.75">
      <c r="A478" s="2"/>
      <c r="B478" s="32"/>
      <c r="C478" s="6"/>
      <c r="D478" s="19"/>
      <c r="E478" s="24"/>
      <c r="F478" s="19"/>
    </row>
    <row r="479" spans="1:6" s="48" customFormat="1" ht="12.75">
      <c r="A479" s="83"/>
      <c r="B479" s="8"/>
      <c r="C479" s="46"/>
      <c r="D479" s="47"/>
      <c r="E479" s="86"/>
      <c r="F479" s="47"/>
    </row>
    <row r="480" spans="1:6" s="60" customFormat="1" ht="12.75">
      <c r="A480" s="29" t="s">
        <v>202</v>
      </c>
      <c r="B480" s="1" t="s">
        <v>203</v>
      </c>
      <c r="C480" s="6"/>
      <c r="D480" s="19"/>
      <c r="E480" s="24"/>
      <c r="F480" s="19"/>
    </row>
    <row r="481" spans="1:6" s="48" customFormat="1" ht="12.75">
      <c r="A481" s="83" t="s">
        <v>204</v>
      </c>
      <c r="B481" s="8" t="s">
        <v>205</v>
      </c>
      <c r="C481" s="46"/>
      <c r="D481" s="47"/>
      <c r="E481" s="86"/>
      <c r="F481" s="47"/>
    </row>
    <row r="482" spans="1:6" s="60" customFormat="1" ht="12.75">
      <c r="A482" s="29" t="s">
        <v>293</v>
      </c>
      <c r="B482" s="9" t="s">
        <v>294</v>
      </c>
      <c r="C482" s="5"/>
      <c r="D482" s="17"/>
      <c r="E482" s="18"/>
      <c r="F482" s="17"/>
    </row>
    <row r="483" spans="1:6" s="167" customFormat="1" ht="25.5">
      <c r="A483" s="3"/>
      <c r="B483" s="20" t="s">
        <v>298</v>
      </c>
      <c r="C483" s="3" t="s">
        <v>834</v>
      </c>
      <c r="D483" s="17">
        <v>3</v>
      </c>
      <c r="E483" s="18"/>
      <c r="F483" s="17">
        <f>E483*D483</f>
        <v>0</v>
      </c>
    </row>
    <row r="484" spans="1:6" s="48" customFormat="1" ht="12.75">
      <c r="A484" s="77"/>
      <c r="B484" s="74" t="s">
        <v>468</v>
      </c>
      <c r="C484" s="77" t="s">
        <v>834</v>
      </c>
      <c r="D484" s="50">
        <v>1</v>
      </c>
      <c r="E484" s="24"/>
      <c r="F484" s="50">
        <f>E484*D484</f>
        <v>0</v>
      </c>
    </row>
    <row r="485" spans="1:6" s="48" customFormat="1" ht="12.75">
      <c r="A485" s="77"/>
      <c r="B485" s="74" t="s">
        <v>469</v>
      </c>
      <c r="C485" s="77" t="s">
        <v>834</v>
      </c>
      <c r="D485" s="50">
        <v>3</v>
      </c>
      <c r="E485" s="24"/>
      <c r="F485" s="50">
        <f>E485*D485</f>
        <v>0</v>
      </c>
    </row>
    <row r="486" spans="1:6" s="60" customFormat="1" ht="12.75">
      <c r="A486" s="29" t="s">
        <v>299</v>
      </c>
      <c r="B486" s="9" t="s">
        <v>300</v>
      </c>
      <c r="C486" s="9"/>
      <c r="D486" s="15"/>
      <c r="E486" s="16"/>
      <c r="F486" s="15"/>
    </row>
    <row r="487" spans="1:6" s="60" customFormat="1" ht="12.75">
      <c r="A487" s="3"/>
      <c r="B487" s="20" t="s">
        <v>69</v>
      </c>
      <c r="C487" s="3" t="s">
        <v>806</v>
      </c>
      <c r="D487" s="17">
        <v>15</v>
      </c>
      <c r="E487" s="18"/>
      <c r="F487" s="17">
        <f>E487*D487</f>
        <v>0</v>
      </c>
    </row>
    <row r="488" spans="1:6" s="167" customFormat="1" ht="12.75">
      <c r="A488" s="3"/>
      <c r="B488" s="20" t="s">
        <v>301</v>
      </c>
      <c r="C488" s="3" t="s">
        <v>806</v>
      </c>
      <c r="D488" s="17">
        <v>8</v>
      </c>
      <c r="E488" s="18"/>
      <c r="F488" s="17">
        <f>E488*D488</f>
        <v>0</v>
      </c>
    </row>
    <row r="489" spans="1:6" s="48" customFormat="1" ht="12.75">
      <c r="A489" s="83" t="s">
        <v>302</v>
      </c>
      <c r="B489" s="91" t="s">
        <v>303</v>
      </c>
      <c r="C489" s="91"/>
      <c r="D489" s="82"/>
      <c r="E489" s="92"/>
      <c r="F489" s="82"/>
    </row>
    <row r="490" spans="1:6" s="48" customFormat="1" ht="25.5">
      <c r="A490" s="77"/>
      <c r="B490" s="74" t="s">
        <v>470</v>
      </c>
      <c r="C490" s="77" t="s">
        <v>834</v>
      </c>
      <c r="D490" s="50">
        <v>1</v>
      </c>
      <c r="E490" s="18"/>
      <c r="F490" s="50">
        <f>E490*D490</f>
        <v>0</v>
      </c>
    </row>
    <row r="491" spans="1:6" s="48" customFormat="1" ht="12.75">
      <c r="A491" s="77"/>
      <c r="B491" s="74" t="s">
        <v>471</v>
      </c>
      <c r="C491" s="77" t="s">
        <v>834</v>
      </c>
      <c r="D491" s="50">
        <v>1</v>
      </c>
      <c r="E491" s="18"/>
      <c r="F491" s="50">
        <f>E491*D491</f>
        <v>0</v>
      </c>
    </row>
    <row r="492" spans="1:6" s="48" customFormat="1" ht="25.5">
      <c r="A492" s="77"/>
      <c r="B492" s="74" t="s">
        <v>472</v>
      </c>
      <c r="C492" s="77" t="s">
        <v>834</v>
      </c>
      <c r="D492" s="50">
        <v>1</v>
      </c>
      <c r="E492" s="18"/>
      <c r="F492" s="50">
        <f>E492*D492</f>
        <v>0</v>
      </c>
    </row>
    <row r="493" spans="1:6" s="48" customFormat="1" ht="25.5">
      <c r="A493" s="77"/>
      <c r="B493" s="74" t="s">
        <v>473</v>
      </c>
      <c r="C493" s="77" t="s">
        <v>834</v>
      </c>
      <c r="D493" s="50">
        <v>1</v>
      </c>
      <c r="E493" s="18"/>
      <c r="F493" s="50">
        <f>E493*D493</f>
        <v>0</v>
      </c>
    </row>
    <row r="494" spans="1:6" s="60" customFormat="1" ht="12.75">
      <c r="A494" s="29" t="s">
        <v>306</v>
      </c>
      <c r="B494" s="9" t="s">
        <v>307</v>
      </c>
      <c r="C494" s="9"/>
      <c r="D494" s="15"/>
      <c r="E494" s="16"/>
      <c r="F494" s="15"/>
    </row>
    <row r="495" spans="1:6" s="60" customFormat="1" ht="25.5">
      <c r="A495" s="3"/>
      <c r="B495" s="20" t="s">
        <v>474</v>
      </c>
      <c r="C495" s="3" t="s">
        <v>834</v>
      </c>
      <c r="D495" s="17">
        <v>2</v>
      </c>
      <c r="E495" s="18"/>
      <c r="F495" s="17">
        <f>E495*D495</f>
        <v>0</v>
      </c>
    </row>
    <row r="496" spans="1:6" s="60" customFormat="1" ht="25.5">
      <c r="A496" s="3"/>
      <c r="B496" s="20" t="s">
        <v>475</v>
      </c>
      <c r="C496" s="3" t="s">
        <v>834</v>
      </c>
      <c r="D496" s="17">
        <v>1</v>
      </c>
      <c r="E496" s="18"/>
      <c r="F496" s="17">
        <f>E496*D496</f>
        <v>0</v>
      </c>
    </row>
    <row r="497" spans="1:6" s="60" customFormat="1" ht="25.5">
      <c r="A497" s="3"/>
      <c r="B497" s="20" t="s">
        <v>476</v>
      </c>
      <c r="C497" s="3" t="s">
        <v>834</v>
      </c>
      <c r="D497" s="17">
        <v>2</v>
      </c>
      <c r="E497" s="18"/>
      <c r="F497" s="17">
        <f>E497*D497</f>
        <v>0</v>
      </c>
    </row>
    <row r="498" spans="1:6" s="60" customFormat="1" ht="25.5">
      <c r="A498" s="3"/>
      <c r="B498" s="20" t="s">
        <v>477</v>
      </c>
      <c r="C498" s="3" t="s">
        <v>834</v>
      </c>
      <c r="D498" s="17">
        <v>2</v>
      </c>
      <c r="E498" s="18"/>
      <c r="F498" s="17">
        <f>E498*D498</f>
        <v>0</v>
      </c>
    </row>
    <row r="499" spans="1:6" s="48" customFormat="1" ht="12.75">
      <c r="A499" s="83" t="s">
        <v>309</v>
      </c>
      <c r="B499" s="91" t="s">
        <v>771</v>
      </c>
      <c r="C499" s="91"/>
      <c r="D499" s="82"/>
      <c r="E499" s="92"/>
      <c r="F499" s="82"/>
    </row>
    <row r="500" spans="1:6" s="48" customFormat="1" ht="12.75">
      <c r="A500" s="77"/>
      <c r="B500" s="74" t="s">
        <v>478</v>
      </c>
      <c r="C500" s="77" t="s">
        <v>806</v>
      </c>
      <c r="D500" s="50">
        <v>150</v>
      </c>
      <c r="E500" s="18"/>
      <c r="F500" s="50">
        <f aca="true" t="shared" si="18" ref="F500:F509">E500*D500</f>
        <v>0</v>
      </c>
    </row>
    <row r="501" spans="1:6" s="48" customFormat="1" ht="12.75">
      <c r="A501" s="77"/>
      <c r="B501" s="74" t="s">
        <v>479</v>
      </c>
      <c r="C501" s="77" t="s">
        <v>806</v>
      </c>
      <c r="D501" s="50">
        <v>1300</v>
      </c>
      <c r="E501" s="18"/>
      <c r="F501" s="50">
        <f t="shared" si="18"/>
        <v>0</v>
      </c>
    </row>
    <row r="502" spans="1:6" s="48" customFormat="1" ht="12.75">
      <c r="A502" s="77"/>
      <c r="B502" s="74" t="s">
        <v>480</v>
      </c>
      <c r="C502" s="77" t="s">
        <v>806</v>
      </c>
      <c r="D502" s="50">
        <v>100</v>
      </c>
      <c r="E502" s="18"/>
      <c r="F502" s="50">
        <f t="shared" si="18"/>
        <v>0</v>
      </c>
    </row>
    <row r="503" spans="1:6" s="48" customFormat="1" ht="12.75">
      <c r="A503" s="77"/>
      <c r="B503" s="74" t="s">
        <v>310</v>
      </c>
      <c r="C503" s="77" t="s">
        <v>834</v>
      </c>
      <c r="D503" s="50">
        <v>20</v>
      </c>
      <c r="E503" s="18"/>
      <c r="F503" s="50">
        <f t="shared" si="18"/>
        <v>0</v>
      </c>
    </row>
    <row r="504" spans="1:6" s="60" customFormat="1" ht="12.75">
      <c r="A504" s="77"/>
      <c r="B504" s="155" t="s">
        <v>63</v>
      </c>
      <c r="C504" s="3" t="s">
        <v>806</v>
      </c>
      <c r="D504" s="17">
        <v>50</v>
      </c>
      <c r="E504" s="18"/>
      <c r="F504" s="17">
        <f t="shared" si="18"/>
        <v>0</v>
      </c>
    </row>
    <row r="505" spans="1:6" s="60" customFormat="1" ht="12.75">
      <c r="A505" s="3"/>
      <c r="B505" s="155" t="s">
        <v>62</v>
      </c>
      <c r="C505" s="3" t="s">
        <v>806</v>
      </c>
      <c r="D505" s="17">
        <v>60</v>
      </c>
      <c r="E505" s="18"/>
      <c r="F505" s="17">
        <f t="shared" si="18"/>
        <v>0</v>
      </c>
    </row>
    <row r="506" spans="1:6" s="60" customFormat="1" ht="12.75">
      <c r="A506" s="3"/>
      <c r="B506" s="155" t="s">
        <v>61</v>
      </c>
      <c r="C506" s="3" t="s">
        <v>806</v>
      </c>
      <c r="D506" s="17">
        <v>40</v>
      </c>
      <c r="E506" s="18"/>
      <c r="F506" s="17">
        <f t="shared" si="18"/>
        <v>0</v>
      </c>
    </row>
    <row r="507" spans="1:6" s="60" customFormat="1" ht="12.75">
      <c r="A507" s="3"/>
      <c r="B507" s="20" t="s">
        <v>311</v>
      </c>
      <c r="C507" s="3" t="s">
        <v>834</v>
      </c>
      <c r="D507" s="17">
        <v>200</v>
      </c>
      <c r="E507" s="18"/>
      <c r="F507" s="17">
        <f t="shared" si="18"/>
        <v>0</v>
      </c>
    </row>
    <row r="508" spans="1:6" s="60" customFormat="1" ht="12.75">
      <c r="A508" s="3"/>
      <c r="B508" s="20" t="s">
        <v>312</v>
      </c>
      <c r="C508" s="3" t="s">
        <v>834</v>
      </c>
      <c r="D508" s="17">
        <v>800</v>
      </c>
      <c r="E508" s="18"/>
      <c r="F508" s="17">
        <f t="shared" si="18"/>
        <v>0</v>
      </c>
    </row>
    <row r="509" spans="1:6" s="60" customFormat="1" ht="12.75">
      <c r="A509" s="3"/>
      <c r="B509" s="20" t="s">
        <v>257</v>
      </c>
      <c r="C509" s="3" t="s">
        <v>834</v>
      </c>
      <c r="D509" s="17">
        <v>50</v>
      </c>
      <c r="E509" s="18"/>
      <c r="F509" s="17">
        <f t="shared" si="18"/>
        <v>0</v>
      </c>
    </row>
    <row r="510" spans="1:6" s="48" customFormat="1" ht="12.75">
      <c r="A510" s="83" t="s">
        <v>313</v>
      </c>
      <c r="B510" s="91" t="s">
        <v>314</v>
      </c>
      <c r="C510" s="91"/>
      <c r="D510" s="82"/>
      <c r="E510" s="92"/>
      <c r="F510" s="82"/>
    </row>
    <row r="511" spans="1:6" s="60" customFormat="1" ht="25.5">
      <c r="A511" s="29"/>
      <c r="B511" s="71" t="s">
        <v>315</v>
      </c>
      <c r="C511" s="3"/>
      <c r="D511" s="17"/>
      <c r="E511" s="18"/>
      <c r="F511" s="17"/>
    </row>
    <row r="512" spans="1:6" s="60" customFormat="1" ht="12.75">
      <c r="A512" s="3"/>
      <c r="B512" s="20" t="s">
        <v>316</v>
      </c>
      <c r="C512" s="3" t="s">
        <v>806</v>
      </c>
      <c r="D512" s="17">
        <v>6000</v>
      </c>
      <c r="E512" s="18"/>
      <c r="F512" s="17">
        <f>E512*D512</f>
        <v>0</v>
      </c>
    </row>
    <row r="513" spans="1:6" s="60" customFormat="1" ht="12.75">
      <c r="A513" s="3"/>
      <c r="B513" s="20" t="s">
        <v>317</v>
      </c>
      <c r="C513" s="3" t="s">
        <v>806</v>
      </c>
      <c r="D513" s="17">
        <v>750</v>
      </c>
      <c r="E513" s="18"/>
      <c r="F513" s="17">
        <f>E513*D513</f>
        <v>0</v>
      </c>
    </row>
    <row r="514" spans="1:6" s="167" customFormat="1" ht="12.75">
      <c r="A514" s="3"/>
      <c r="B514" s="20" t="s">
        <v>318</v>
      </c>
      <c r="C514" s="3" t="s">
        <v>806</v>
      </c>
      <c r="D514" s="17">
        <v>350</v>
      </c>
      <c r="E514" s="18"/>
      <c r="F514" s="17">
        <f>E514*D514</f>
        <v>0</v>
      </c>
    </row>
    <row r="515" spans="1:6" s="48" customFormat="1" ht="25.5">
      <c r="A515" s="83"/>
      <c r="B515" s="90" t="s">
        <v>321</v>
      </c>
      <c r="C515" s="77"/>
      <c r="D515" s="50"/>
      <c r="E515" s="18"/>
      <c r="F515" s="50"/>
    </row>
    <row r="516" spans="1:6" s="48" customFormat="1" ht="12.75">
      <c r="A516" s="77"/>
      <c r="B516" s="74" t="s">
        <v>318</v>
      </c>
      <c r="C516" s="77" t="s">
        <v>806</v>
      </c>
      <c r="D516" s="50">
        <v>600</v>
      </c>
      <c r="E516" s="18"/>
      <c r="F516" s="50">
        <f>E516*D516</f>
        <v>0</v>
      </c>
    </row>
    <row r="517" spans="1:6" s="48" customFormat="1" ht="12.75">
      <c r="A517" s="77"/>
      <c r="B517" s="74" t="s">
        <v>568</v>
      </c>
      <c r="C517" s="77" t="s">
        <v>806</v>
      </c>
      <c r="D517" s="50">
        <v>410</v>
      </c>
      <c r="E517" s="184"/>
      <c r="F517" s="50">
        <f>E517*D517</f>
        <v>0</v>
      </c>
    </row>
    <row r="518" spans="1:6" s="48" customFormat="1" ht="12.75">
      <c r="A518" s="77"/>
      <c r="B518" s="74" t="s">
        <v>322</v>
      </c>
      <c r="C518" s="77" t="s">
        <v>806</v>
      </c>
      <c r="D518" s="50">
        <v>120</v>
      </c>
      <c r="E518" s="184"/>
      <c r="F518" s="50">
        <f>E518*D518</f>
        <v>0</v>
      </c>
    </row>
    <row r="519" spans="1:6" s="48" customFormat="1" ht="12.75">
      <c r="A519" s="77"/>
      <c r="B519" s="74" t="s">
        <v>323</v>
      </c>
      <c r="C519" s="77" t="s">
        <v>806</v>
      </c>
      <c r="D519" s="50">
        <v>130</v>
      </c>
      <c r="E519" s="184"/>
      <c r="F519" s="50">
        <f>E519*D519</f>
        <v>0</v>
      </c>
    </row>
    <row r="520" spans="1:6" s="60" customFormat="1" ht="25.5">
      <c r="A520" s="29"/>
      <c r="B520" s="71" t="s">
        <v>325</v>
      </c>
      <c r="C520" s="3"/>
      <c r="D520" s="17"/>
      <c r="E520" s="18"/>
      <c r="F520" s="17"/>
    </row>
    <row r="521" spans="1:6" s="60" customFormat="1" ht="12.75">
      <c r="A521" s="3"/>
      <c r="B521" s="20" t="s">
        <v>326</v>
      </c>
      <c r="C521" s="3" t="s">
        <v>806</v>
      </c>
      <c r="D521" s="17">
        <v>50</v>
      </c>
      <c r="E521" s="18"/>
      <c r="F521" s="17">
        <f>E521*D521</f>
        <v>0</v>
      </c>
    </row>
    <row r="522" spans="1:6" s="60" customFormat="1" ht="12.75">
      <c r="A522" s="3"/>
      <c r="B522" s="20" t="s">
        <v>327</v>
      </c>
      <c r="C522" s="3" t="s">
        <v>806</v>
      </c>
      <c r="D522" s="17">
        <v>60</v>
      </c>
      <c r="E522" s="18"/>
      <c r="F522" s="17">
        <f>E522*D522</f>
        <v>0</v>
      </c>
    </row>
    <row r="523" spans="1:6" s="48" customFormat="1" ht="12.75">
      <c r="A523" s="83" t="s">
        <v>328</v>
      </c>
      <c r="B523" s="30" t="s">
        <v>329</v>
      </c>
      <c r="C523" s="30"/>
      <c r="D523" s="82"/>
      <c r="E523" s="34"/>
      <c r="F523" s="157"/>
    </row>
    <row r="524" spans="1:6" s="48" customFormat="1" ht="12.75">
      <c r="A524" s="77"/>
      <c r="B524" s="74" t="s">
        <v>330</v>
      </c>
      <c r="C524" s="77" t="s">
        <v>834</v>
      </c>
      <c r="D524" s="50">
        <v>6</v>
      </c>
      <c r="E524" s="18"/>
      <c r="F524" s="50">
        <f aca="true" t="shared" si="19" ref="F524:F536">E524*D524</f>
        <v>0</v>
      </c>
    </row>
    <row r="525" spans="1:6" s="48" customFormat="1" ht="12.75">
      <c r="A525" s="77"/>
      <c r="B525" s="74" t="s">
        <v>331</v>
      </c>
      <c r="C525" s="77" t="s">
        <v>834</v>
      </c>
      <c r="D525" s="50">
        <v>8</v>
      </c>
      <c r="E525" s="18"/>
      <c r="F525" s="50">
        <f t="shared" si="19"/>
        <v>0</v>
      </c>
    </row>
    <row r="526" spans="1:6" s="95" customFormat="1" ht="12.75">
      <c r="A526" s="77"/>
      <c r="B526" s="74" t="s">
        <v>332</v>
      </c>
      <c r="C526" s="77" t="s">
        <v>834</v>
      </c>
      <c r="D526" s="50">
        <v>20</v>
      </c>
      <c r="E526" s="18"/>
      <c r="F526" s="50">
        <f t="shared" si="19"/>
        <v>0</v>
      </c>
    </row>
    <row r="527" spans="1:6" s="60" customFormat="1" ht="12.75">
      <c r="A527" s="3"/>
      <c r="B527" s="20" t="s">
        <v>333</v>
      </c>
      <c r="C527" s="3" t="s">
        <v>834</v>
      </c>
      <c r="D527" s="17">
        <v>3</v>
      </c>
      <c r="E527" s="18"/>
      <c r="F527" s="17">
        <f t="shared" si="19"/>
        <v>0</v>
      </c>
    </row>
    <row r="528" spans="1:6" s="60" customFormat="1" ht="12.75">
      <c r="A528" s="3"/>
      <c r="B528" s="20" t="s">
        <v>334</v>
      </c>
      <c r="C528" s="3" t="s">
        <v>834</v>
      </c>
      <c r="D528" s="17">
        <v>10</v>
      </c>
      <c r="E528" s="18"/>
      <c r="F528" s="17">
        <f t="shared" si="19"/>
        <v>0</v>
      </c>
    </row>
    <row r="529" spans="1:6" s="60" customFormat="1" ht="12.75">
      <c r="A529" s="3"/>
      <c r="B529" s="20" t="s">
        <v>335</v>
      </c>
      <c r="C529" s="3" t="s">
        <v>834</v>
      </c>
      <c r="D529" s="17">
        <v>8</v>
      </c>
      <c r="E529" s="18"/>
      <c r="F529" s="17">
        <f t="shared" si="19"/>
        <v>0</v>
      </c>
    </row>
    <row r="530" spans="1:6" s="60" customFormat="1" ht="12.75">
      <c r="A530" s="3"/>
      <c r="B530" s="20" t="s">
        <v>336</v>
      </c>
      <c r="C530" s="3" t="s">
        <v>834</v>
      </c>
      <c r="D530" s="17">
        <v>20</v>
      </c>
      <c r="E530" s="18"/>
      <c r="F530" s="17">
        <f t="shared" si="19"/>
        <v>0</v>
      </c>
    </row>
    <row r="531" spans="1:6" s="60" customFormat="1" ht="12.75">
      <c r="A531" s="3"/>
      <c r="B531" s="20" t="s">
        <v>337</v>
      </c>
      <c r="C531" s="3" t="s">
        <v>834</v>
      </c>
      <c r="D531" s="17">
        <v>20</v>
      </c>
      <c r="E531" s="18"/>
      <c r="F531" s="17">
        <f t="shared" si="19"/>
        <v>0</v>
      </c>
    </row>
    <row r="532" spans="1:6" s="60" customFormat="1" ht="12.75">
      <c r="A532" s="3"/>
      <c r="B532" s="20" t="s">
        <v>338</v>
      </c>
      <c r="C532" s="3" t="s">
        <v>834</v>
      </c>
      <c r="D532" s="17">
        <v>300</v>
      </c>
      <c r="E532" s="18"/>
      <c r="F532" s="17">
        <f t="shared" si="19"/>
        <v>0</v>
      </c>
    </row>
    <row r="533" spans="1:6" s="60" customFormat="1" ht="12.75">
      <c r="A533" s="3"/>
      <c r="B533" s="20" t="s">
        <v>339</v>
      </c>
      <c r="C533" s="3" t="s">
        <v>834</v>
      </c>
      <c r="D533" s="17">
        <v>150</v>
      </c>
      <c r="E533" s="18"/>
      <c r="F533" s="17">
        <f t="shared" si="19"/>
        <v>0</v>
      </c>
    </row>
    <row r="534" spans="1:6" s="60" customFormat="1" ht="12.75">
      <c r="A534" s="3"/>
      <c r="B534" s="20" t="s">
        <v>340</v>
      </c>
      <c r="C534" s="3" t="s">
        <v>834</v>
      </c>
      <c r="D534" s="17">
        <v>3</v>
      </c>
      <c r="E534" s="18"/>
      <c r="F534" s="17">
        <f t="shared" si="19"/>
        <v>0</v>
      </c>
    </row>
    <row r="535" spans="1:6" s="60" customFormat="1" ht="12.75">
      <c r="A535" s="3"/>
      <c r="B535" s="20" t="s">
        <v>341</v>
      </c>
      <c r="C535" s="3" t="s">
        <v>834</v>
      </c>
      <c r="D535" s="17">
        <v>8</v>
      </c>
      <c r="E535" s="18"/>
      <c r="F535" s="17">
        <f t="shared" si="19"/>
        <v>0</v>
      </c>
    </row>
    <row r="536" spans="1:6" s="60" customFormat="1" ht="12.75">
      <c r="A536" s="3"/>
      <c r="B536" s="20" t="s">
        <v>342</v>
      </c>
      <c r="C536" s="3" t="s">
        <v>834</v>
      </c>
      <c r="D536" s="17">
        <v>8</v>
      </c>
      <c r="E536" s="18"/>
      <c r="F536" s="17">
        <f t="shared" si="19"/>
        <v>0</v>
      </c>
    </row>
    <row r="537" spans="1:6" s="48" customFormat="1" ht="12.75">
      <c r="A537" s="83" t="s">
        <v>343</v>
      </c>
      <c r="B537" s="30" t="s">
        <v>344</v>
      </c>
      <c r="C537" s="30"/>
      <c r="D537" s="82"/>
      <c r="E537" s="34"/>
      <c r="F537" s="157"/>
    </row>
    <row r="538" spans="1:6" s="48" customFormat="1" ht="25.5">
      <c r="A538" s="77"/>
      <c r="B538" s="74" t="s">
        <v>481</v>
      </c>
      <c r="C538" s="77" t="s">
        <v>834</v>
      </c>
      <c r="D538" s="50">
        <v>4</v>
      </c>
      <c r="E538" s="18"/>
      <c r="F538" s="50">
        <f aca="true" t="shared" si="20" ref="F538:F549">E538*D538</f>
        <v>0</v>
      </c>
    </row>
    <row r="539" spans="1:6" s="95" customFormat="1" ht="25.5">
      <c r="A539" s="77"/>
      <c r="B539" s="74" t="s">
        <v>482</v>
      </c>
      <c r="C539" s="77" t="s">
        <v>834</v>
      </c>
      <c r="D539" s="50">
        <v>1</v>
      </c>
      <c r="E539" s="18"/>
      <c r="F539" s="50">
        <f t="shared" si="20"/>
        <v>0</v>
      </c>
    </row>
    <row r="540" spans="1:6" s="60" customFormat="1" ht="25.5">
      <c r="A540" s="3"/>
      <c r="B540" s="20" t="s">
        <v>483</v>
      </c>
      <c r="C540" s="3" t="s">
        <v>834</v>
      </c>
      <c r="D540" s="17">
        <v>1</v>
      </c>
      <c r="E540" s="18"/>
      <c r="F540" s="17">
        <f t="shared" si="20"/>
        <v>0</v>
      </c>
    </row>
    <row r="541" spans="1:6" s="60" customFormat="1" ht="12.75">
      <c r="A541" s="3"/>
      <c r="B541" s="20" t="s">
        <v>484</v>
      </c>
      <c r="C541" s="3" t="s">
        <v>834</v>
      </c>
      <c r="D541" s="17">
        <v>3</v>
      </c>
      <c r="E541" s="18"/>
      <c r="F541" s="17">
        <f t="shared" si="20"/>
        <v>0</v>
      </c>
    </row>
    <row r="542" spans="1:6" s="60" customFormat="1" ht="38.25">
      <c r="A542" s="3"/>
      <c r="B542" s="20" t="s">
        <v>485</v>
      </c>
      <c r="C542" s="3" t="s">
        <v>834</v>
      </c>
      <c r="D542" s="17">
        <v>1</v>
      </c>
      <c r="E542" s="18"/>
      <c r="F542" s="17">
        <f t="shared" si="20"/>
        <v>0</v>
      </c>
    </row>
    <row r="543" spans="1:6" s="60" customFormat="1" ht="38.25">
      <c r="A543" s="3"/>
      <c r="B543" s="20" t="s">
        <v>486</v>
      </c>
      <c r="C543" s="3" t="s">
        <v>834</v>
      </c>
      <c r="D543" s="17">
        <v>1</v>
      </c>
      <c r="E543" s="18"/>
      <c r="F543" s="17">
        <f t="shared" si="20"/>
        <v>0</v>
      </c>
    </row>
    <row r="544" spans="1:6" s="60" customFormat="1" ht="25.5">
      <c r="A544" s="3"/>
      <c r="B544" s="20" t="s">
        <v>487</v>
      </c>
      <c r="C544" s="3" t="s">
        <v>834</v>
      </c>
      <c r="D544" s="17">
        <v>1</v>
      </c>
      <c r="E544" s="18"/>
      <c r="F544" s="17">
        <f t="shared" si="20"/>
        <v>0</v>
      </c>
    </row>
    <row r="545" spans="1:6" s="60" customFormat="1" ht="38.25">
      <c r="A545" s="3"/>
      <c r="B545" s="20" t="s">
        <v>488</v>
      </c>
      <c r="C545" s="3" t="s">
        <v>834</v>
      </c>
      <c r="D545" s="17">
        <v>1</v>
      </c>
      <c r="E545" s="18"/>
      <c r="F545" s="17">
        <f t="shared" si="20"/>
        <v>0</v>
      </c>
    </row>
    <row r="546" spans="1:6" s="60" customFormat="1" ht="25.5">
      <c r="A546" s="3"/>
      <c r="B546" s="20" t="s">
        <v>489</v>
      </c>
      <c r="C546" s="3" t="s">
        <v>834</v>
      </c>
      <c r="D546" s="17">
        <v>1</v>
      </c>
      <c r="E546" s="18"/>
      <c r="F546" s="17">
        <f t="shared" si="20"/>
        <v>0</v>
      </c>
    </row>
    <row r="547" spans="1:6" s="60" customFormat="1" ht="38.25">
      <c r="A547" s="3"/>
      <c r="B547" s="20" t="s">
        <v>490</v>
      </c>
      <c r="C547" s="3" t="s">
        <v>834</v>
      </c>
      <c r="D547" s="17">
        <v>1</v>
      </c>
      <c r="E547" s="18"/>
      <c r="F547" s="17">
        <f t="shared" si="20"/>
        <v>0</v>
      </c>
    </row>
    <row r="548" spans="1:6" s="60" customFormat="1" ht="38.25">
      <c r="A548" s="3"/>
      <c r="B548" s="20" t="s">
        <v>491</v>
      </c>
      <c r="C548" s="3" t="s">
        <v>834</v>
      </c>
      <c r="D548" s="17">
        <v>3</v>
      </c>
      <c r="E548" s="18"/>
      <c r="F548" s="17">
        <f t="shared" si="20"/>
        <v>0</v>
      </c>
    </row>
    <row r="549" spans="1:6" s="60" customFormat="1" ht="25.5">
      <c r="A549" s="3"/>
      <c r="B549" s="20" t="s">
        <v>492</v>
      </c>
      <c r="C549" s="3" t="s">
        <v>834</v>
      </c>
      <c r="D549" s="17">
        <v>2</v>
      </c>
      <c r="E549" s="18"/>
      <c r="F549" s="17">
        <f t="shared" si="20"/>
        <v>0</v>
      </c>
    </row>
    <row r="550" spans="1:6" s="48" customFormat="1" ht="12.75">
      <c r="A550" s="83" t="s">
        <v>382</v>
      </c>
      <c r="B550" s="30" t="s">
        <v>383</v>
      </c>
      <c r="C550" s="30"/>
      <c r="D550" s="82"/>
      <c r="E550" s="156"/>
      <c r="F550" s="157"/>
    </row>
    <row r="551" spans="1:6" s="48" customFormat="1" ht="12.75">
      <c r="A551" s="77"/>
      <c r="B551" s="74" t="s">
        <v>493</v>
      </c>
      <c r="C551" s="77" t="s">
        <v>834</v>
      </c>
      <c r="D551" s="50">
        <v>41</v>
      </c>
      <c r="E551" s="18"/>
      <c r="F551" s="50">
        <f aca="true" t="shared" si="21" ref="F551:F566">E551*D551</f>
        <v>0</v>
      </c>
    </row>
    <row r="552" spans="1:6" s="48" customFormat="1" ht="12.75">
      <c r="A552" s="77"/>
      <c r="B552" s="74" t="s">
        <v>494</v>
      </c>
      <c r="C552" s="77" t="s">
        <v>834</v>
      </c>
      <c r="D552" s="50">
        <v>25</v>
      </c>
      <c r="E552" s="18"/>
      <c r="F552" s="50">
        <f t="shared" si="21"/>
        <v>0</v>
      </c>
    </row>
    <row r="553" spans="1:6" s="48" customFormat="1" ht="12.75">
      <c r="A553" s="77"/>
      <c r="B553" s="74" t="s">
        <v>495</v>
      </c>
      <c r="C553" s="77" t="s">
        <v>834</v>
      </c>
      <c r="D553" s="50">
        <v>1</v>
      </c>
      <c r="E553" s="18"/>
      <c r="F553" s="50">
        <f t="shared" si="21"/>
        <v>0</v>
      </c>
    </row>
    <row r="554" spans="1:6" s="48" customFormat="1" ht="12.75">
      <c r="A554" s="77"/>
      <c r="B554" s="74" t="s">
        <v>496</v>
      </c>
      <c r="C554" s="77" t="s">
        <v>834</v>
      </c>
      <c r="D554" s="50">
        <v>2</v>
      </c>
      <c r="E554" s="18"/>
      <c r="F554" s="50">
        <f t="shared" si="21"/>
        <v>0</v>
      </c>
    </row>
    <row r="555" spans="1:6" s="48" customFormat="1" ht="12.75">
      <c r="A555" s="77"/>
      <c r="B555" s="74" t="s">
        <v>497</v>
      </c>
      <c r="C555" s="77" t="s">
        <v>834</v>
      </c>
      <c r="D555" s="50">
        <v>3</v>
      </c>
      <c r="E555" s="18"/>
      <c r="F555" s="50">
        <f t="shared" si="21"/>
        <v>0</v>
      </c>
    </row>
    <row r="556" spans="1:6" s="48" customFormat="1" ht="12.75">
      <c r="A556" s="77"/>
      <c r="B556" s="74" t="s">
        <v>498</v>
      </c>
      <c r="C556" s="77" t="s">
        <v>834</v>
      </c>
      <c r="D556" s="50">
        <v>1</v>
      </c>
      <c r="E556" s="18"/>
      <c r="F556" s="50">
        <f t="shared" si="21"/>
        <v>0</v>
      </c>
    </row>
    <row r="557" spans="1:6" s="48" customFormat="1" ht="12.75">
      <c r="A557" s="77"/>
      <c r="B557" s="74" t="s">
        <v>499</v>
      </c>
      <c r="C557" s="77" t="s">
        <v>834</v>
      </c>
      <c r="D557" s="50">
        <v>1</v>
      </c>
      <c r="E557" s="18"/>
      <c r="F557" s="50">
        <f t="shared" si="21"/>
        <v>0</v>
      </c>
    </row>
    <row r="558" spans="1:6" s="48" customFormat="1" ht="12.75">
      <c r="A558" s="77"/>
      <c r="B558" s="74" t="s">
        <v>500</v>
      </c>
      <c r="C558" s="77" t="s">
        <v>834</v>
      </c>
      <c r="D558" s="50">
        <v>1</v>
      </c>
      <c r="E558" s="18"/>
      <c r="F558" s="50">
        <f t="shared" si="21"/>
        <v>0</v>
      </c>
    </row>
    <row r="559" spans="1:6" s="48" customFormat="1" ht="12.75">
      <c r="A559" s="77"/>
      <c r="B559" s="74" t="s">
        <v>501</v>
      </c>
      <c r="C559" s="77" t="s">
        <v>834</v>
      </c>
      <c r="D559" s="50">
        <v>2</v>
      </c>
      <c r="E559" s="18"/>
      <c r="F559" s="50">
        <f t="shared" si="21"/>
        <v>0</v>
      </c>
    </row>
    <row r="560" spans="1:6" s="48" customFormat="1" ht="12.75">
      <c r="A560" s="77"/>
      <c r="B560" s="74" t="s">
        <v>502</v>
      </c>
      <c r="C560" s="77" t="s">
        <v>834</v>
      </c>
      <c r="D560" s="50">
        <v>1</v>
      </c>
      <c r="E560" s="18"/>
      <c r="F560" s="50">
        <f t="shared" si="21"/>
        <v>0</v>
      </c>
    </row>
    <row r="561" spans="1:6" s="48" customFormat="1" ht="12.75">
      <c r="A561" s="77"/>
      <c r="B561" s="74" t="s">
        <v>503</v>
      </c>
      <c r="C561" s="77" t="s">
        <v>834</v>
      </c>
      <c r="D561" s="50">
        <v>1</v>
      </c>
      <c r="E561" s="18"/>
      <c r="F561" s="50">
        <f t="shared" si="21"/>
        <v>0</v>
      </c>
    </row>
    <row r="562" spans="1:6" s="60" customFormat="1" ht="12.75">
      <c r="A562" s="3"/>
      <c r="B562" s="20" t="s">
        <v>504</v>
      </c>
      <c r="C562" s="3" t="s">
        <v>834</v>
      </c>
      <c r="D562" s="17">
        <v>1</v>
      </c>
      <c r="E562" s="18"/>
      <c r="F562" s="17">
        <f t="shared" si="21"/>
        <v>0</v>
      </c>
    </row>
    <row r="563" spans="1:6" s="60" customFormat="1" ht="12.75">
      <c r="A563" s="3"/>
      <c r="B563" s="158" t="s">
        <v>569</v>
      </c>
      <c r="C563" s="3" t="s">
        <v>834</v>
      </c>
      <c r="D563" s="17">
        <v>1</v>
      </c>
      <c r="E563" s="18"/>
      <c r="F563" s="17">
        <f t="shared" si="21"/>
        <v>0</v>
      </c>
    </row>
    <row r="564" spans="1:6" s="60" customFormat="1" ht="25.5">
      <c r="A564" s="3"/>
      <c r="B564" s="20" t="s">
        <v>385</v>
      </c>
      <c r="C564" s="3" t="s">
        <v>834</v>
      </c>
      <c r="D564" s="17">
        <v>57</v>
      </c>
      <c r="E564" s="18"/>
      <c r="F564" s="17">
        <f t="shared" si="21"/>
        <v>0</v>
      </c>
    </row>
    <row r="565" spans="1:6" s="60" customFormat="1" ht="25.5">
      <c r="A565" s="3"/>
      <c r="B565" s="20" t="s">
        <v>386</v>
      </c>
      <c r="C565" s="3" t="s">
        <v>834</v>
      </c>
      <c r="D565" s="17">
        <v>1</v>
      </c>
      <c r="E565" s="18"/>
      <c r="F565" s="17">
        <f t="shared" si="21"/>
        <v>0</v>
      </c>
    </row>
    <row r="566" spans="1:6" s="60" customFormat="1" ht="25.5">
      <c r="A566" s="3"/>
      <c r="B566" s="20" t="s">
        <v>387</v>
      </c>
      <c r="C566" s="3" t="s">
        <v>834</v>
      </c>
      <c r="D566" s="17">
        <v>4</v>
      </c>
      <c r="E566" s="18"/>
      <c r="F566" s="17">
        <f t="shared" si="21"/>
        <v>0</v>
      </c>
    </row>
    <row r="567" spans="1:6" s="48" customFormat="1" ht="12.75">
      <c r="A567" s="194" t="s">
        <v>763</v>
      </c>
      <c r="B567" s="194"/>
      <c r="C567" s="194"/>
      <c r="D567" s="194"/>
      <c r="E567" s="194"/>
      <c r="F567" s="82">
        <f>SUM(F483:F566)</f>
        <v>0</v>
      </c>
    </row>
    <row r="568" spans="1:6" s="60" customFormat="1" ht="12.75">
      <c r="A568" s="220"/>
      <c r="B568" s="220"/>
      <c r="C568" s="220"/>
      <c r="D568" s="220"/>
      <c r="E568" s="220"/>
      <c r="F568" s="220"/>
    </row>
    <row r="569" spans="1:6" s="48" customFormat="1" ht="12.75">
      <c r="A569" s="83" t="s">
        <v>388</v>
      </c>
      <c r="B569" s="221" t="s">
        <v>389</v>
      </c>
      <c r="C569" s="222"/>
      <c r="D569" s="222"/>
      <c r="E569" s="222"/>
      <c r="F569" s="222"/>
    </row>
    <row r="570" spans="1:6" s="60" customFormat="1" ht="12.75">
      <c r="A570" s="29" t="s">
        <v>390</v>
      </c>
      <c r="B570" s="223" t="s">
        <v>391</v>
      </c>
      <c r="C570" s="223"/>
      <c r="D570" s="223"/>
      <c r="E570" s="223"/>
      <c r="F570" s="223"/>
    </row>
    <row r="571" spans="1:6" s="60" customFormat="1" ht="25.5">
      <c r="A571" s="3"/>
      <c r="B571" s="93" t="s">
        <v>505</v>
      </c>
      <c r="C571" s="3" t="s">
        <v>834</v>
      </c>
      <c r="D571" s="17">
        <v>116</v>
      </c>
      <c r="E571" s="35"/>
      <c r="F571" s="17">
        <f aca="true" t="shared" si="22" ref="F571:F577">E571*D571</f>
        <v>0</v>
      </c>
    </row>
    <row r="572" spans="1:6" s="60" customFormat="1" ht="25.5">
      <c r="A572" s="3"/>
      <c r="B572" s="93" t="s">
        <v>506</v>
      </c>
      <c r="C572" s="3" t="s">
        <v>834</v>
      </c>
      <c r="D572" s="17">
        <v>19</v>
      </c>
      <c r="E572" s="35"/>
      <c r="F572" s="17">
        <f t="shared" si="22"/>
        <v>0</v>
      </c>
    </row>
    <row r="573" spans="1:6" s="60" customFormat="1" ht="12.75">
      <c r="A573" s="3"/>
      <c r="B573" s="93" t="s">
        <v>392</v>
      </c>
      <c r="C573" s="3" t="s">
        <v>834</v>
      </c>
      <c r="D573" s="17">
        <v>12</v>
      </c>
      <c r="E573" s="35"/>
      <c r="F573" s="17">
        <f t="shared" si="22"/>
        <v>0</v>
      </c>
    </row>
    <row r="574" spans="1:6" s="60" customFormat="1" ht="12.75">
      <c r="A574" s="3"/>
      <c r="B574" s="93" t="s">
        <v>393</v>
      </c>
      <c r="C574" s="3" t="s">
        <v>834</v>
      </c>
      <c r="D574" s="17">
        <v>18</v>
      </c>
      <c r="E574" s="35"/>
      <c r="F574" s="17">
        <f t="shared" si="22"/>
        <v>0</v>
      </c>
    </row>
    <row r="575" spans="1:6" s="60" customFormat="1" ht="25.5">
      <c r="A575" s="3"/>
      <c r="B575" s="93" t="s">
        <v>394</v>
      </c>
      <c r="C575" s="3" t="s">
        <v>834</v>
      </c>
      <c r="D575" s="17">
        <v>2</v>
      </c>
      <c r="E575" s="18"/>
      <c r="F575" s="17">
        <f t="shared" si="22"/>
        <v>0</v>
      </c>
    </row>
    <row r="576" spans="1:6" s="60" customFormat="1" ht="25.5">
      <c r="A576" s="3"/>
      <c r="B576" s="93" t="s">
        <v>397</v>
      </c>
      <c r="C576" s="3" t="s">
        <v>834</v>
      </c>
      <c r="D576" s="17">
        <v>4</v>
      </c>
      <c r="E576" s="18"/>
      <c r="F576" s="17">
        <f t="shared" si="22"/>
        <v>0</v>
      </c>
    </row>
    <row r="577" spans="1:6" s="60" customFormat="1" ht="38.25">
      <c r="A577" s="3"/>
      <c r="B577" s="93" t="s">
        <v>507</v>
      </c>
      <c r="C577" s="3" t="s">
        <v>834</v>
      </c>
      <c r="D577" s="17">
        <v>5</v>
      </c>
      <c r="E577" s="18"/>
      <c r="F577" s="17">
        <f t="shared" si="22"/>
        <v>0</v>
      </c>
    </row>
    <row r="578" spans="1:6" s="48" customFormat="1" ht="12.75">
      <c r="A578" s="194" t="s">
        <v>773</v>
      </c>
      <c r="B578" s="194"/>
      <c r="C578" s="194"/>
      <c r="D578" s="194"/>
      <c r="E578" s="194"/>
      <c r="F578" s="82">
        <f>SUM(F571:F577)</f>
        <v>0</v>
      </c>
    </row>
    <row r="579" spans="1:6" s="60" customFormat="1" ht="12.75">
      <c r="A579" s="220"/>
      <c r="B579" s="220"/>
      <c r="C579" s="220"/>
      <c r="D579" s="220"/>
      <c r="E579" s="220"/>
      <c r="F579" s="220"/>
    </row>
    <row r="580" spans="1:6" s="48" customFormat="1" ht="12.75">
      <c r="A580" s="83" t="s">
        <v>398</v>
      </c>
      <c r="B580" s="30" t="s">
        <v>399</v>
      </c>
      <c r="C580" s="49"/>
      <c r="D580" s="50"/>
      <c r="E580" s="51"/>
      <c r="F580" s="52"/>
    </row>
    <row r="581" spans="1:6" s="48" customFormat="1" ht="12.75">
      <c r="A581" s="77"/>
      <c r="B581" s="94" t="s">
        <v>400</v>
      </c>
      <c r="C581" s="77" t="s">
        <v>834</v>
      </c>
      <c r="D581" s="50">
        <v>1</v>
      </c>
      <c r="E581" s="18"/>
      <c r="F581" s="50">
        <f aca="true" t="shared" si="23" ref="F581:F593">E581*D581</f>
        <v>0</v>
      </c>
    </row>
    <row r="582" spans="1:6" s="48" customFormat="1" ht="12.75">
      <c r="A582" s="77"/>
      <c r="B582" s="94" t="s">
        <v>508</v>
      </c>
      <c r="C582" s="77" t="s">
        <v>834</v>
      </c>
      <c r="D582" s="50">
        <v>49</v>
      </c>
      <c r="E582" s="18"/>
      <c r="F582" s="50">
        <f t="shared" si="23"/>
        <v>0</v>
      </c>
    </row>
    <row r="583" spans="1:6" s="48" customFormat="1" ht="12.75">
      <c r="A583" s="77"/>
      <c r="B583" s="94" t="s">
        <v>509</v>
      </c>
      <c r="C583" s="77" t="s">
        <v>834</v>
      </c>
      <c r="D583" s="50">
        <v>4</v>
      </c>
      <c r="E583" s="18"/>
      <c r="F583" s="50">
        <f t="shared" si="23"/>
        <v>0</v>
      </c>
    </row>
    <row r="584" spans="1:6" s="48" customFormat="1" ht="12.75">
      <c r="A584" s="77"/>
      <c r="B584" s="94" t="s">
        <v>510</v>
      </c>
      <c r="C584" s="77" t="s">
        <v>834</v>
      </c>
      <c r="D584" s="50">
        <v>5</v>
      </c>
      <c r="E584" s="18"/>
      <c r="F584" s="50">
        <f t="shared" si="23"/>
        <v>0</v>
      </c>
    </row>
    <row r="585" spans="1:6" s="48" customFormat="1" ht="12.75">
      <c r="A585" s="77"/>
      <c r="B585" s="94" t="s">
        <v>511</v>
      </c>
      <c r="C585" s="77" t="s">
        <v>834</v>
      </c>
      <c r="D585" s="50">
        <v>2</v>
      </c>
      <c r="E585" s="18"/>
      <c r="F585" s="50">
        <f t="shared" si="23"/>
        <v>0</v>
      </c>
    </row>
    <row r="586" spans="1:6" s="48" customFormat="1" ht="12.75">
      <c r="A586" s="77"/>
      <c r="B586" s="94" t="s">
        <v>512</v>
      </c>
      <c r="C586" s="77" t="s">
        <v>834</v>
      </c>
      <c r="D586" s="50">
        <v>18</v>
      </c>
      <c r="E586" s="18"/>
      <c r="F586" s="50">
        <f t="shared" si="23"/>
        <v>0</v>
      </c>
    </row>
    <row r="587" spans="1:6" s="48" customFormat="1" ht="12.75">
      <c r="A587" s="77"/>
      <c r="B587" s="94" t="s">
        <v>513</v>
      </c>
      <c r="C587" s="77" t="s">
        <v>834</v>
      </c>
      <c r="D587" s="50">
        <v>2</v>
      </c>
      <c r="E587" s="18"/>
      <c r="F587" s="50">
        <f t="shared" si="23"/>
        <v>0</v>
      </c>
    </row>
    <row r="588" spans="1:6" s="48" customFormat="1" ht="25.5">
      <c r="A588" s="77"/>
      <c r="B588" s="94" t="s">
        <v>514</v>
      </c>
      <c r="C588" s="77" t="s">
        <v>834</v>
      </c>
      <c r="D588" s="50">
        <v>1</v>
      </c>
      <c r="E588" s="18"/>
      <c r="F588" s="50">
        <f t="shared" si="23"/>
        <v>0</v>
      </c>
    </row>
    <row r="589" spans="1:6" s="48" customFormat="1" ht="12.75">
      <c r="A589" s="77"/>
      <c r="B589" s="94" t="s">
        <v>515</v>
      </c>
      <c r="C589" s="77" t="s">
        <v>834</v>
      </c>
      <c r="D589" s="50">
        <v>6</v>
      </c>
      <c r="E589" s="18"/>
      <c r="F589" s="50">
        <f t="shared" si="23"/>
        <v>0</v>
      </c>
    </row>
    <row r="590" spans="1:6" s="48" customFormat="1" ht="12.75">
      <c r="A590" s="77"/>
      <c r="B590" s="94" t="s">
        <v>516</v>
      </c>
      <c r="C590" s="77" t="s">
        <v>834</v>
      </c>
      <c r="D590" s="50">
        <v>49</v>
      </c>
      <c r="E590" s="18"/>
      <c r="F590" s="50">
        <f t="shared" si="23"/>
        <v>0</v>
      </c>
    </row>
    <row r="591" spans="1:6" s="48" customFormat="1" ht="12.75">
      <c r="A591" s="77"/>
      <c r="B591" s="94" t="s">
        <v>517</v>
      </c>
      <c r="C591" s="77" t="s">
        <v>834</v>
      </c>
      <c r="D591" s="50">
        <v>22</v>
      </c>
      <c r="E591" s="18"/>
      <c r="F591" s="50">
        <f t="shared" si="23"/>
        <v>0</v>
      </c>
    </row>
    <row r="592" spans="1:6" s="48" customFormat="1" ht="12.75">
      <c r="A592" s="77"/>
      <c r="B592" s="94" t="s">
        <v>518</v>
      </c>
      <c r="C592" s="77" t="s">
        <v>834</v>
      </c>
      <c r="D592" s="50">
        <v>5</v>
      </c>
      <c r="E592" s="18"/>
      <c r="F592" s="50">
        <f t="shared" si="23"/>
        <v>0</v>
      </c>
    </row>
    <row r="593" spans="1:6" s="48" customFormat="1" ht="12.75">
      <c r="A593" s="77"/>
      <c r="B593" s="94" t="s">
        <v>519</v>
      </c>
      <c r="C593" s="77" t="s">
        <v>834</v>
      </c>
      <c r="D593" s="50">
        <v>1</v>
      </c>
      <c r="E593" s="18"/>
      <c r="F593" s="50">
        <f t="shared" si="23"/>
        <v>0</v>
      </c>
    </row>
    <row r="594" spans="1:6" s="60" customFormat="1" ht="12.75">
      <c r="A594" s="195" t="s">
        <v>764</v>
      </c>
      <c r="B594" s="195"/>
      <c r="C594" s="195"/>
      <c r="D594" s="195"/>
      <c r="E594" s="195"/>
      <c r="F594" s="15">
        <f>SUM(F581:F593)</f>
        <v>0</v>
      </c>
    </row>
    <row r="595" spans="1:6" s="48" customFormat="1" ht="12.75">
      <c r="A595" s="224"/>
      <c r="B595" s="224"/>
      <c r="C595" s="224"/>
      <c r="D595" s="224"/>
      <c r="E595" s="224"/>
      <c r="F595" s="224"/>
    </row>
    <row r="596" spans="1:6" s="60" customFormat="1" ht="12.75">
      <c r="A596" s="29" t="s">
        <v>410</v>
      </c>
      <c r="B596" s="223" t="s">
        <v>246</v>
      </c>
      <c r="C596" s="223"/>
      <c r="D596" s="223"/>
      <c r="E596" s="223"/>
      <c r="F596" s="223"/>
    </row>
    <row r="597" spans="1:6" s="60" customFormat="1" ht="12.75">
      <c r="A597" s="3"/>
      <c r="B597" s="93" t="s">
        <v>520</v>
      </c>
      <c r="C597" s="3" t="s">
        <v>834</v>
      </c>
      <c r="D597" s="17">
        <v>14</v>
      </c>
      <c r="E597" s="18"/>
      <c r="F597" s="17">
        <f aca="true" t="shared" si="24" ref="F597:F602">E597*D597</f>
        <v>0</v>
      </c>
    </row>
    <row r="598" spans="1:6" s="60" customFormat="1" ht="38.25">
      <c r="A598" s="3"/>
      <c r="B598" s="93" t="s">
        <v>521</v>
      </c>
      <c r="C598" s="3" t="s">
        <v>834</v>
      </c>
      <c r="D598" s="17">
        <v>7</v>
      </c>
      <c r="E598" s="18"/>
      <c r="F598" s="17">
        <f t="shared" si="24"/>
        <v>0</v>
      </c>
    </row>
    <row r="599" spans="1:6" s="60" customFormat="1" ht="12.75">
      <c r="A599" s="3"/>
      <c r="B599" s="93" t="s">
        <v>522</v>
      </c>
      <c r="C599" s="3" t="s">
        <v>834</v>
      </c>
      <c r="D599" s="17">
        <v>186</v>
      </c>
      <c r="E599" s="18"/>
      <c r="F599" s="17">
        <f t="shared" si="24"/>
        <v>0</v>
      </c>
    </row>
    <row r="600" spans="1:6" s="60" customFormat="1" ht="12.75">
      <c r="A600" s="3"/>
      <c r="B600" s="93" t="s">
        <v>523</v>
      </c>
      <c r="C600" s="3" t="s">
        <v>834</v>
      </c>
      <c r="D600" s="17">
        <v>8</v>
      </c>
      <c r="E600" s="18"/>
      <c r="F600" s="17">
        <f t="shared" si="24"/>
        <v>0</v>
      </c>
    </row>
    <row r="601" spans="1:6" s="60" customFormat="1" ht="12.75">
      <c r="A601" s="3"/>
      <c r="B601" s="93" t="s">
        <v>524</v>
      </c>
      <c r="C601" s="3" t="s">
        <v>834</v>
      </c>
      <c r="D601" s="17">
        <v>187</v>
      </c>
      <c r="E601" s="18"/>
      <c r="F601" s="17">
        <f t="shared" si="24"/>
        <v>0</v>
      </c>
    </row>
    <row r="602" spans="1:6" s="60" customFormat="1" ht="12.75">
      <c r="A602" s="3"/>
      <c r="B602" s="93" t="s">
        <v>525</v>
      </c>
      <c r="C602" s="3" t="s">
        <v>834</v>
      </c>
      <c r="D602" s="17">
        <v>28</v>
      </c>
      <c r="E602" s="18"/>
      <c r="F602" s="17">
        <f t="shared" si="24"/>
        <v>0</v>
      </c>
    </row>
    <row r="603" spans="1:6" s="48" customFormat="1" ht="12.75">
      <c r="A603" s="194" t="s">
        <v>766</v>
      </c>
      <c r="B603" s="194"/>
      <c r="C603" s="194"/>
      <c r="D603" s="194"/>
      <c r="E603" s="194"/>
      <c r="F603" s="82">
        <f>SUM(F597:F602)</f>
        <v>0</v>
      </c>
    </row>
    <row r="604" spans="1:6" s="95" customFormat="1" ht="12.75">
      <c r="A604" s="196"/>
      <c r="B604" s="196"/>
      <c r="C604" s="196"/>
      <c r="D604" s="196"/>
      <c r="E604" s="196"/>
      <c r="F604" s="196"/>
    </row>
    <row r="605" spans="1:6" s="60" customFormat="1" ht="12.75">
      <c r="A605" s="29" t="s">
        <v>626</v>
      </c>
      <c r="B605" s="223" t="s">
        <v>627</v>
      </c>
      <c r="C605" s="225"/>
      <c r="D605" s="225"/>
      <c r="E605" s="225"/>
      <c r="F605" s="225"/>
    </row>
    <row r="606" spans="1:6" s="60" customFormat="1" ht="12.75">
      <c r="A606" s="2"/>
      <c r="B606" s="7" t="s">
        <v>795</v>
      </c>
      <c r="C606" s="2" t="s">
        <v>834</v>
      </c>
      <c r="D606" s="19">
        <v>64</v>
      </c>
      <c r="E606" s="24"/>
      <c r="F606" s="17">
        <f aca="true" t="shared" si="25" ref="F606:F611">E606*D606</f>
        <v>0</v>
      </c>
    </row>
    <row r="607" spans="1:6" s="60" customFormat="1" ht="12.75">
      <c r="A607" s="3"/>
      <c r="B607" s="93" t="s">
        <v>629</v>
      </c>
      <c r="C607" s="3" t="s">
        <v>834</v>
      </c>
      <c r="D607" s="17">
        <v>1200</v>
      </c>
      <c r="E607" s="18"/>
      <c r="F607" s="17">
        <f t="shared" si="25"/>
        <v>0</v>
      </c>
    </row>
    <row r="608" spans="1:6" s="167" customFormat="1" ht="12.75">
      <c r="A608" s="3"/>
      <c r="B608" s="93" t="s">
        <v>630</v>
      </c>
      <c r="C608" s="3" t="s">
        <v>834</v>
      </c>
      <c r="D608" s="17">
        <v>32</v>
      </c>
      <c r="E608" s="18"/>
      <c r="F608" s="17">
        <f t="shared" si="25"/>
        <v>0</v>
      </c>
    </row>
    <row r="609" spans="1:6" s="48" customFormat="1" ht="12.75">
      <c r="A609" s="77"/>
      <c r="B609" s="94" t="s">
        <v>631</v>
      </c>
      <c r="C609" s="77" t="s">
        <v>834</v>
      </c>
      <c r="D609" s="50">
        <v>32</v>
      </c>
      <c r="E609" s="18"/>
      <c r="F609" s="50">
        <f t="shared" si="25"/>
        <v>0</v>
      </c>
    </row>
    <row r="610" spans="1:6" s="48" customFormat="1" ht="12.75">
      <c r="A610" s="77"/>
      <c r="B610" s="94" t="s">
        <v>632</v>
      </c>
      <c r="C610" s="77" t="s">
        <v>834</v>
      </c>
      <c r="D610" s="50">
        <v>300</v>
      </c>
      <c r="E610" s="18"/>
      <c r="F610" s="50">
        <f t="shared" si="25"/>
        <v>0</v>
      </c>
    </row>
    <row r="611" spans="1:6" s="48" customFormat="1" ht="12.75">
      <c r="A611" s="77"/>
      <c r="B611" s="94" t="s">
        <v>639</v>
      </c>
      <c r="C611" s="77" t="s">
        <v>806</v>
      </c>
      <c r="D611" s="50">
        <v>120</v>
      </c>
      <c r="E611" s="18"/>
      <c r="F611" s="50">
        <f t="shared" si="25"/>
        <v>0</v>
      </c>
    </row>
    <row r="612" spans="1:6" s="60" customFormat="1" ht="12.75">
      <c r="A612" s="195" t="s">
        <v>765</v>
      </c>
      <c r="B612" s="195"/>
      <c r="C612" s="195"/>
      <c r="D612" s="195"/>
      <c r="E612" s="195"/>
      <c r="F612" s="15">
        <f>SUM(F606:F611)</f>
        <v>0</v>
      </c>
    </row>
    <row r="613" spans="1:6" s="167" customFormat="1" ht="12.75">
      <c r="A613" s="83"/>
      <c r="B613" s="130"/>
      <c r="C613" s="131"/>
      <c r="D613" s="131"/>
      <c r="E613" s="131"/>
      <c r="F613" s="176"/>
    </row>
    <row r="614" spans="1:6" s="48" customFormat="1" ht="12.75">
      <c r="A614" s="87" t="s">
        <v>126</v>
      </c>
      <c r="B614" s="186" t="s">
        <v>127</v>
      </c>
      <c r="C614" s="187"/>
      <c r="D614" s="187"/>
      <c r="E614" s="187"/>
      <c r="F614" s="187"/>
    </row>
    <row r="615" spans="1:6" s="95" customFormat="1" ht="12.75">
      <c r="A615" s="63" t="s">
        <v>128</v>
      </c>
      <c r="B615" s="223" t="s">
        <v>129</v>
      </c>
      <c r="C615" s="223"/>
      <c r="D615" s="223"/>
      <c r="E615" s="223"/>
      <c r="F615" s="223"/>
    </row>
    <row r="616" spans="1:6" s="60" customFormat="1" ht="12.75">
      <c r="A616" s="2"/>
      <c r="B616" s="143" t="s">
        <v>130</v>
      </c>
      <c r="C616" s="2" t="s">
        <v>819</v>
      </c>
      <c r="D616" s="19">
        <v>1</v>
      </c>
      <c r="E616" s="24"/>
      <c r="F616" s="17">
        <f>E616*D616</f>
        <v>0</v>
      </c>
    </row>
    <row r="617" spans="1:6" s="60" customFormat="1" ht="12.75">
      <c r="A617" s="2"/>
      <c r="B617" s="143" t="s">
        <v>131</v>
      </c>
      <c r="C617" s="2" t="s">
        <v>806</v>
      </c>
      <c r="D617" s="19">
        <v>600</v>
      </c>
      <c r="E617" s="24"/>
      <c r="F617" s="17">
        <f>E617*D617</f>
        <v>0</v>
      </c>
    </row>
    <row r="618" spans="1:6" s="60" customFormat="1" ht="12.75">
      <c r="A618" s="2"/>
      <c r="B618" s="21" t="s">
        <v>132</v>
      </c>
      <c r="C618" s="2" t="s">
        <v>819</v>
      </c>
      <c r="D618" s="19">
        <v>12</v>
      </c>
      <c r="E618" s="24"/>
      <c r="F618" s="17">
        <f>E618*D618</f>
        <v>0</v>
      </c>
    </row>
    <row r="619" spans="1:6" s="48" customFormat="1" ht="12.75">
      <c r="A619" s="87" t="s">
        <v>133</v>
      </c>
      <c r="B619" s="91" t="s">
        <v>134</v>
      </c>
      <c r="C619" s="91"/>
      <c r="D619" s="82"/>
      <c r="E619" s="92"/>
      <c r="F619" s="82"/>
    </row>
    <row r="620" spans="1:6" s="95" customFormat="1" ht="12.75">
      <c r="A620" s="85"/>
      <c r="B620" s="46" t="s">
        <v>135</v>
      </c>
      <c r="C620" s="85" t="s">
        <v>819</v>
      </c>
      <c r="D620" s="47">
        <v>2</v>
      </c>
      <c r="E620" s="24"/>
      <c r="F620" s="50">
        <f>E620*D620</f>
        <v>0</v>
      </c>
    </row>
    <row r="621" spans="1:6" s="167" customFormat="1" ht="12.75">
      <c r="A621" s="2"/>
      <c r="B621" s="6" t="s">
        <v>136</v>
      </c>
      <c r="C621" s="2" t="s">
        <v>819</v>
      </c>
      <c r="D621" s="19">
        <v>40</v>
      </c>
      <c r="E621" s="24"/>
      <c r="F621" s="17">
        <f>E621*D621</f>
        <v>0</v>
      </c>
    </row>
    <row r="622" spans="1:6" s="95" customFormat="1" ht="12.75">
      <c r="A622" s="85"/>
      <c r="B622" s="46" t="s">
        <v>137</v>
      </c>
      <c r="C622" s="85" t="s">
        <v>819</v>
      </c>
      <c r="D622" s="47">
        <v>76</v>
      </c>
      <c r="E622" s="24"/>
      <c r="F622" s="50">
        <f>E622*D622</f>
        <v>0</v>
      </c>
    </row>
    <row r="623" spans="1:6" s="60" customFormat="1" ht="12.75">
      <c r="A623" s="2"/>
      <c r="B623" s="6" t="s">
        <v>138</v>
      </c>
      <c r="C623" s="2" t="s">
        <v>819</v>
      </c>
      <c r="D623" s="19">
        <v>130</v>
      </c>
      <c r="E623" s="24"/>
      <c r="F623" s="17">
        <f>E623*D623</f>
        <v>0</v>
      </c>
    </row>
    <row r="624" spans="1:6" s="48" customFormat="1" ht="12.75">
      <c r="A624" s="87" t="s">
        <v>139</v>
      </c>
      <c r="B624" s="91" t="s">
        <v>140</v>
      </c>
      <c r="C624" s="91"/>
      <c r="D624" s="82"/>
      <c r="E624" s="18"/>
      <c r="F624" s="82"/>
    </row>
    <row r="625" spans="1:6" s="48" customFormat="1" ht="12.75">
      <c r="A625" s="85"/>
      <c r="B625" s="159" t="s">
        <v>132</v>
      </c>
      <c r="C625" s="85" t="s">
        <v>819</v>
      </c>
      <c r="D625" s="47">
        <v>34</v>
      </c>
      <c r="E625" s="24"/>
      <c r="F625" s="50">
        <f>E625*D625</f>
        <v>0</v>
      </c>
    </row>
    <row r="626" spans="1:6" s="60" customFormat="1" ht="12.75">
      <c r="A626" s="63" t="s">
        <v>141</v>
      </c>
      <c r="B626" s="9" t="s">
        <v>142</v>
      </c>
      <c r="C626" s="9"/>
      <c r="D626" s="15"/>
      <c r="E626" s="18"/>
      <c r="F626" s="15"/>
    </row>
    <row r="627" spans="1:6" s="60" customFormat="1" ht="12.75">
      <c r="A627" s="2"/>
      <c r="B627" s="21" t="s">
        <v>132</v>
      </c>
      <c r="C627" s="2" t="s">
        <v>819</v>
      </c>
      <c r="D627" s="19">
        <v>43</v>
      </c>
      <c r="E627" s="24"/>
      <c r="F627" s="17">
        <f>E627*D627</f>
        <v>0</v>
      </c>
    </row>
    <row r="628" spans="1:6" s="60" customFormat="1" ht="12.75">
      <c r="A628" s="2"/>
      <c r="B628" s="21" t="s">
        <v>143</v>
      </c>
      <c r="C628" s="2" t="s">
        <v>819</v>
      </c>
      <c r="D628" s="19">
        <v>2</v>
      </c>
      <c r="E628" s="24"/>
      <c r="F628" s="17">
        <f>E628*D628</f>
        <v>0</v>
      </c>
    </row>
    <row r="629" spans="1:6" s="60" customFormat="1" ht="12.75">
      <c r="A629" s="2"/>
      <c r="B629" s="6" t="s">
        <v>144</v>
      </c>
      <c r="C629" s="42" t="s">
        <v>806</v>
      </c>
      <c r="D629" s="19">
        <v>75</v>
      </c>
      <c r="E629" s="24"/>
      <c r="F629" s="17">
        <f>E629*D629</f>
        <v>0</v>
      </c>
    </row>
    <row r="630" spans="1:6" s="60" customFormat="1" ht="12.75">
      <c r="A630" s="63" t="s">
        <v>145</v>
      </c>
      <c r="B630" s="1" t="s">
        <v>588</v>
      </c>
      <c r="C630" s="63"/>
      <c r="D630" s="11"/>
      <c r="E630" s="12"/>
      <c r="F630" s="17"/>
    </row>
    <row r="631" spans="2:6" s="60" customFormat="1" ht="12.75">
      <c r="B631" s="6" t="s">
        <v>146</v>
      </c>
      <c r="C631" s="2" t="s">
        <v>819</v>
      </c>
      <c r="D631" s="19">
        <v>2</v>
      </c>
      <c r="E631" s="24"/>
      <c r="F631" s="17">
        <f>E631*D631</f>
        <v>0</v>
      </c>
    </row>
    <row r="632" spans="1:6" s="48" customFormat="1" ht="12.75">
      <c r="A632" s="188" t="s">
        <v>767</v>
      </c>
      <c r="B632" s="188"/>
      <c r="C632" s="188"/>
      <c r="D632" s="188"/>
      <c r="E632" s="188"/>
      <c r="F632" s="82">
        <f>SUM(F616:F631)</f>
        <v>0</v>
      </c>
    </row>
    <row r="633" spans="1:6" s="48" customFormat="1" ht="12.75">
      <c r="A633" s="189"/>
      <c r="B633" s="189"/>
      <c r="C633" s="189"/>
      <c r="D633" s="189"/>
      <c r="E633" s="189"/>
      <c r="F633" s="189"/>
    </row>
    <row r="634" spans="1:6" s="60" customFormat="1" ht="12.75">
      <c r="A634" s="63" t="s">
        <v>206</v>
      </c>
      <c r="B634" s="223" t="s">
        <v>207</v>
      </c>
      <c r="C634" s="225"/>
      <c r="D634" s="225"/>
      <c r="E634" s="225"/>
      <c r="F634" s="225"/>
    </row>
    <row r="635" spans="1:6" s="167" customFormat="1" ht="12.75">
      <c r="A635" s="87" t="s">
        <v>227</v>
      </c>
      <c r="B635" s="102" t="s">
        <v>228</v>
      </c>
      <c r="C635" s="91"/>
      <c r="D635" s="82"/>
      <c r="E635" s="18"/>
      <c r="F635" s="82"/>
    </row>
    <row r="636" spans="1:6" s="48" customFormat="1" ht="12.75">
      <c r="A636" s="85"/>
      <c r="B636" s="106" t="s">
        <v>229</v>
      </c>
      <c r="C636" s="85" t="s">
        <v>226</v>
      </c>
      <c r="D636" s="47">
        <v>4</v>
      </c>
      <c r="E636" s="24"/>
      <c r="F636" s="50">
        <f aca="true" t="shared" si="26" ref="F636:F679">E636*D636</f>
        <v>0</v>
      </c>
    </row>
    <row r="637" spans="1:6" s="48" customFormat="1" ht="12.75">
      <c r="A637" s="85"/>
      <c r="B637" s="106" t="s">
        <v>230</v>
      </c>
      <c r="C637" s="85" t="s">
        <v>226</v>
      </c>
      <c r="D637" s="47">
        <v>1</v>
      </c>
      <c r="E637" s="24"/>
      <c r="F637" s="50">
        <f t="shared" si="26"/>
        <v>0</v>
      </c>
    </row>
    <row r="638" spans="1:6" s="48" customFormat="1" ht="12.75">
      <c r="A638" s="85"/>
      <c r="B638" s="106" t="s">
        <v>231</v>
      </c>
      <c r="C638" s="85" t="s">
        <v>226</v>
      </c>
      <c r="D638" s="47">
        <v>6</v>
      </c>
      <c r="E638" s="24"/>
      <c r="F638" s="50">
        <f t="shared" si="26"/>
        <v>0</v>
      </c>
    </row>
    <row r="639" spans="1:6" s="48" customFormat="1" ht="12.75">
      <c r="A639" s="85"/>
      <c r="B639" s="106" t="s">
        <v>232</v>
      </c>
      <c r="C639" s="85" t="s">
        <v>226</v>
      </c>
      <c r="D639" s="47">
        <v>6</v>
      </c>
      <c r="E639" s="24"/>
      <c r="F639" s="50">
        <f t="shared" si="26"/>
        <v>0</v>
      </c>
    </row>
    <row r="640" spans="1:6" s="95" customFormat="1" ht="12.75">
      <c r="A640" s="85"/>
      <c r="B640" s="106" t="s">
        <v>233</v>
      </c>
      <c r="C640" s="85" t="s">
        <v>226</v>
      </c>
      <c r="D640" s="47">
        <v>6</v>
      </c>
      <c r="E640" s="24"/>
      <c r="F640" s="50">
        <f t="shared" si="26"/>
        <v>0</v>
      </c>
    </row>
    <row r="641" spans="1:6" s="60" customFormat="1" ht="12.75">
      <c r="A641" s="2"/>
      <c r="B641" s="32" t="s">
        <v>234</v>
      </c>
      <c r="C641" s="2" t="s">
        <v>226</v>
      </c>
      <c r="D641" s="19">
        <v>2</v>
      </c>
      <c r="E641" s="24"/>
      <c r="F641" s="17">
        <f t="shared" si="26"/>
        <v>0</v>
      </c>
    </row>
    <row r="642" spans="1:6" s="60" customFormat="1" ht="12.75">
      <c r="A642" s="2"/>
      <c r="B642" s="32" t="s">
        <v>235</v>
      </c>
      <c r="C642" s="2" t="s">
        <v>226</v>
      </c>
      <c r="D642" s="19">
        <v>1</v>
      </c>
      <c r="E642" s="24"/>
      <c r="F642" s="17">
        <f t="shared" si="26"/>
        <v>0</v>
      </c>
    </row>
    <row r="643" spans="1:6" s="167" customFormat="1" ht="12.75">
      <c r="A643" s="87" t="s">
        <v>236</v>
      </c>
      <c r="B643" s="102" t="s">
        <v>237</v>
      </c>
      <c r="C643" s="91"/>
      <c r="D643" s="82"/>
      <c r="E643" s="18"/>
      <c r="F643" s="82"/>
    </row>
    <row r="644" spans="1:6" s="48" customFormat="1" ht="12.75">
      <c r="A644" s="85"/>
      <c r="B644" s="106" t="s">
        <v>238</v>
      </c>
      <c r="C644" s="85" t="s">
        <v>806</v>
      </c>
      <c r="D644" s="47">
        <v>890</v>
      </c>
      <c r="E644" s="24"/>
      <c r="F644" s="50">
        <f t="shared" si="26"/>
        <v>0</v>
      </c>
    </row>
    <row r="645" spans="1:6" s="48" customFormat="1" ht="12.75">
      <c r="A645" s="85"/>
      <c r="B645" s="106" t="s">
        <v>239</v>
      </c>
      <c r="C645" s="85" t="s">
        <v>806</v>
      </c>
      <c r="D645" s="47">
        <v>8</v>
      </c>
      <c r="E645" s="24"/>
      <c r="F645" s="50">
        <f t="shared" si="26"/>
        <v>0</v>
      </c>
    </row>
    <row r="646" spans="1:6" s="60" customFormat="1" ht="12.75">
      <c r="A646" s="63" t="s">
        <v>753</v>
      </c>
      <c r="B646" s="44" t="s">
        <v>240</v>
      </c>
      <c r="C646" s="9"/>
      <c r="D646" s="15"/>
      <c r="E646" s="18"/>
      <c r="F646" s="15"/>
    </row>
    <row r="647" spans="1:6" s="60" customFormat="1" ht="12.75">
      <c r="A647" s="2"/>
      <c r="B647" s="32" t="s">
        <v>241</v>
      </c>
      <c r="C647" s="2" t="s">
        <v>226</v>
      </c>
      <c r="D647" s="19">
        <v>41</v>
      </c>
      <c r="E647" s="24"/>
      <c r="F647" s="17">
        <f t="shared" si="26"/>
        <v>0</v>
      </c>
    </row>
    <row r="648" spans="1:6" s="60" customFormat="1" ht="12.75">
      <c r="A648" s="2"/>
      <c r="B648" s="32" t="s">
        <v>242</v>
      </c>
      <c r="C648" s="2" t="s">
        <v>226</v>
      </c>
      <c r="D648" s="19">
        <v>48</v>
      </c>
      <c r="E648" s="24"/>
      <c r="F648" s="17">
        <f t="shared" si="26"/>
        <v>0</v>
      </c>
    </row>
    <row r="649" spans="1:6" s="60" customFormat="1" ht="12.75">
      <c r="A649" s="2"/>
      <c r="B649" s="32" t="s">
        <v>243</v>
      </c>
      <c r="C649" s="2" t="s">
        <v>226</v>
      </c>
      <c r="D649" s="19">
        <v>35</v>
      </c>
      <c r="E649" s="24"/>
      <c r="F649" s="17">
        <f t="shared" si="26"/>
        <v>0</v>
      </c>
    </row>
    <row r="650" spans="1:6" s="60" customFormat="1" ht="12.75">
      <c r="A650" s="2"/>
      <c r="B650" s="32" t="s">
        <v>244</v>
      </c>
      <c r="C650" s="2" t="s">
        <v>226</v>
      </c>
      <c r="D650" s="19">
        <v>15</v>
      </c>
      <c r="E650" s="24"/>
      <c r="F650" s="17">
        <f t="shared" si="26"/>
        <v>0</v>
      </c>
    </row>
    <row r="651" spans="1:6" s="48" customFormat="1" ht="12.75">
      <c r="A651" s="87" t="s">
        <v>245</v>
      </c>
      <c r="B651" s="102" t="s">
        <v>246</v>
      </c>
      <c r="C651" s="91"/>
      <c r="D651" s="82"/>
      <c r="E651" s="18"/>
      <c r="F651" s="82"/>
    </row>
    <row r="652" spans="1:6" s="95" customFormat="1" ht="12.75">
      <c r="A652" s="85"/>
      <c r="B652" s="106" t="s">
        <v>247</v>
      </c>
      <c r="C652" s="85" t="s">
        <v>226</v>
      </c>
      <c r="D652" s="47">
        <v>41</v>
      </c>
      <c r="E652" s="24"/>
      <c r="F652" s="50">
        <f t="shared" si="26"/>
        <v>0</v>
      </c>
    </row>
    <row r="653" spans="1:6" s="60" customFormat="1" ht="12.75">
      <c r="A653" s="2"/>
      <c r="B653" s="32" t="s">
        <v>248</v>
      </c>
      <c r="C653" s="2" t="s">
        <v>226</v>
      </c>
      <c r="D653" s="19">
        <v>2</v>
      </c>
      <c r="E653" s="24"/>
      <c r="F653" s="17">
        <f t="shared" si="26"/>
        <v>0</v>
      </c>
    </row>
    <row r="654" spans="1:6" s="48" customFormat="1" ht="12.75">
      <c r="A654" s="87" t="s">
        <v>754</v>
      </c>
      <c r="B654" s="102" t="s">
        <v>249</v>
      </c>
      <c r="C654" s="91"/>
      <c r="D654" s="82"/>
      <c r="E654" s="18"/>
      <c r="F654" s="82"/>
    </row>
    <row r="655" spans="1:6" s="48" customFormat="1" ht="12.75">
      <c r="A655" s="85"/>
      <c r="B655" s="106" t="s">
        <v>250</v>
      </c>
      <c r="C655" s="85" t="s">
        <v>226</v>
      </c>
      <c r="D655" s="47">
        <v>2</v>
      </c>
      <c r="E655" s="24"/>
      <c r="F655" s="50">
        <f t="shared" si="26"/>
        <v>0</v>
      </c>
    </row>
    <row r="656" spans="1:6" s="48" customFormat="1" ht="12.75">
      <c r="A656" s="85"/>
      <c r="B656" s="106" t="s">
        <v>251</v>
      </c>
      <c r="C656" s="85" t="s">
        <v>226</v>
      </c>
      <c r="D656" s="47">
        <v>1</v>
      </c>
      <c r="E656" s="24"/>
      <c r="F656" s="50">
        <f t="shared" si="26"/>
        <v>0</v>
      </c>
    </row>
    <row r="657" spans="1:6" s="48" customFormat="1" ht="12.75">
      <c r="A657" s="144"/>
      <c r="B657" s="146" t="s">
        <v>526</v>
      </c>
      <c r="C657" s="144" t="s">
        <v>226</v>
      </c>
      <c r="D657" s="47">
        <v>2</v>
      </c>
      <c r="E657" s="10"/>
      <c r="F657" s="50">
        <f t="shared" si="26"/>
        <v>0</v>
      </c>
    </row>
    <row r="658" spans="1:6" s="48" customFormat="1" ht="12.75">
      <c r="A658" s="144"/>
      <c r="B658" s="106" t="s">
        <v>252</v>
      </c>
      <c r="C658" s="85" t="s">
        <v>226</v>
      </c>
      <c r="D658" s="47">
        <v>1</v>
      </c>
      <c r="E658" s="10"/>
      <c r="F658" s="50">
        <f t="shared" si="26"/>
        <v>0</v>
      </c>
    </row>
    <row r="659" spans="1:6" s="48" customFormat="1" ht="12.75">
      <c r="A659" s="85"/>
      <c r="B659" s="106" t="s">
        <v>253</v>
      </c>
      <c r="C659" s="85" t="s">
        <v>226</v>
      </c>
      <c r="D659" s="47">
        <v>13</v>
      </c>
      <c r="E659" s="24"/>
      <c r="F659" s="50">
        <f t="shared" si="26"/>
        <v>0</v>
      </c>
    </row>
    <row r="660" spans="1:6" s="48" customFormat="1" ht="12.75">
      <c r="A660" s="85"/>
      <c r="B660" s="106" t="s">
        <v>254</v>
      </c>
      <c r="C660" s="85" t="s">
        <v>226</v>
      </c>
      <c r="D660" s="47">
        <v>1</v>
      </c>
      <c r="E660" s="24"/>
      <c r="F660" s="50">
        <f t="shared" si="26"/>
        <v>0</v>
      </c>
    </row>
    <row r="661" spans="1:6" s="48" customFormat="1" ht="12.75">
      <c r="A661" s="85"/>
      <c r="B661" s="106" t="s">
        <v>255</v>
      </c>
      <c r="C661" s="85" t="s">
        <v>226</v>
      </c>
      <c r="D661" s="47">
        <v>1</v>
      </c>
      <c r="E661" s="24"/>
      <c r="F661" s="50">
        <f t="shared" si="26"/>
        <v>0</v>
      </c>
    </row>
    <row r="662" spans="1:6" s="48" customFormat="1" ht="12.75">
      <c r="A662" s="85"/>
      <c r="B662" s="106" t="s">
        <v>527</v>
      </c>
      <c r="C662" s="85" t="s">
        <v>226</v>
      </c>
      <c r="D662" s="47">
        <v>14</v>
      </c>
      <c r="E662" s="24"/>
      <c r="F662" s="50">
        <f t="shared" si="26"/>
        <v>0</v>
      </c>
    </row>
    <row r="663" spans="1:6" s="60" customFormat="1" ht="12.75">
      <c r="A663" s="63" t="s">
        <v>258</v>
      </c>
      <c r="B663" s="44" t="s">
        <v>771</v>
      </c>
      <c r="C663" s="9"/>
      <c r="D663" s="15"/>
      <c r="E663" s="18"/>
      <c r="F663" s="15"/>
    </row>
    <row r="664" spans="1:6" s="60" customFormat="1" ht="12.75">
      <c r="A664" s="2"/>
      <c r="B664" s="20" t="s">
        <v>528</v>
      </c>
      <c r="C664" s="5"/>
      <c r="D664" s="17"/>
      <c r="E664" s="18"/>
      <c r="F664" s="17"/>
    </row>
    <row r="665" spans="1:6" s="60" customFormat="1" ht="12.75">
      <c r="A665" s="2"/>
      <c r="B665" s="32" t="s">
        <v>259</v>
      </c>
      <c r="C665" s="2" t="s">
        <v>806</v>
      </c>
      <c r="D665" s="160">
        <v>1</v>
      </c>
      <c r="E665" s="24"/>
      <c r="F665" s="17">
        <f t="shared" si="26"/>
        <v>0</v>
      </c>
    </row>
    <row r="666" spans="1:6" s="60" customFormat="1" ht="12.75">
      <c r="A666" s="2"/>
      <c r="B666" s="32" t="s">
        <v>260</v>
      </c>
      <c r="C666" s="2" t="s">
        <v>806</v>
      </c>
      <c r="D666" s="160">
        <v>70</v>
      </c>
      <c r="E666" s="24"/>
      <c r="F666" s="17">
        <f t="shared" si="26"/>
        <v>0</v>
      </c>
    </row>
    <row r="667" spans="1:6" s="60" customFormat="1" ht="12.75">
      <c r="A667" s="2"/>
      <c r="B667" s="20" t="s">
        <v>261</v>
      </c>
      <c r="C667" s="5"/>
      <c r="D667" s="17"/>
      <c r="E667" s="18"/>
      <c r="F667" s="17"/>
    </row>
    <row r="668" spans="1:6" s="60" customFormat="1" ht="12.75">
      <c r="A668" s="2"/>
      <c r="B668" s="32" t="s">
        <v>260</v>
      </c>
      <c r="C668" s="2" t="s">
        <v>806</v>
      </c>
      <c r="D668" s="160">
        <v>10</v>
      </c>
      <c r="E668" s="24"/>
      <c r="F668" s="17">
        <f t="shared" si="26"/>
        <v>0</v>
      </c>
    </row>
    <row r="669" spans="1:6" s="60" customFormat="1" ht="12.75">
      <c r="A669" s="2"/>
      <c r="B669" s="20" t="s">
        <v>262</v>
      </c>
      <c r="C669" s="5"/>
      <c r="D669" s="17"/>
      <c r="E669" s="18"/>
      <c r="F669" s="17"/>
    </row>
    <row r="670" spans="1:6" s="60" customFormat="1" ht="12.75">
      <c r="A670" s="2"/>
      <c r="B670" s="32" t="s">
        <v>260</v>
      </c>
      <c r="C670" s="2" t="s">
        <v>806</v>
      </c>
      <c r="D670" s="160">
        <v>45</v>
      </c>
      <c r="E670" s="24"/>
      <c r="F670" s="17">
        <f t="shared" si="26"/>
        <v>0</v>
      </c>
    </row>
    <row r="671" spans="1:6" s="61" customFormat="1" ht="12.75">
      <c r="A671" s="2"/>
      <c r="B671" s="20" t="s">
        <v>529</v>
      </c>
      <c r="C671" s="5"/>
      <c r="D671" s="17"/>
      <c r="E671" s="18"/>
      <c r="F671" s="17"/>
    </row>
    <row r="672" spans="1:6" s="61" customFormat="1" ht="12.75">
      <c r="A672" s="2"/>
      <c r="B672" s="32" t="s">
        <v>263</v>
      </c>
      <c r="C672" s="2" t="s">
        <v>806</v>
      </c>
      <c r="D672" s="160">
        <v>10</v>
      </c>
      <c r="E672" s="24"/>
      <c r="F672" s="17">
        <f t="shared" si="26"/>
        <v>0</v>
      </c>
    </row>
    <row r="673" spans="1:6" s="61" customFormat="1" ht="12.75">
      <c r="A673" s="2"/>
      <c r="B673" s="20" t="s">
        <v>264</v>
      </c>
      <c r="C673" s="5"/>
      <c r="D673" s="17"/>
      <c r="E673" s="18"/>
      <c r="F673" s="17"/>
    </row>
    <row r="674" spans="1:6" s="61" customFormat="1" ht="12.75">
      <c r="A674" s="2"/>
      <c r="B674" s="32" t="s">
        <v>260</v>
      </c>
      <c r="C674" s="2" t="s">
        <v>834</v>
      </c>
      <c r="D674" s="160">
        <v>75</v>
      </c>
      <c r="E674" s="24"/>
      <c r="F674" s="17">
        <f t="shared" si="26"/>
        <v>0</v>
      </c>
    </row>
    <row r="675" spans="1:6" s="61" customFormat="1" ht="12.75">
      <c r="A675" s="2"/>
      <c r="B675" s="32" t="s">
        <v>265</v>
      </c>
      <c r="C675" s="2" t="s">
        <v>834</v>
      </c>
      <c r="D675" s="160">
        <v>75</v>
      </c>
      <c r="E675" s="24"/>
      <c r="F675" s="17">
        <f t="shared" si="26"/>
        <v>0</v>
      </c>
    </row>
    <row r="676" spans="1:6" s="61" customFormat="1" ht="12.75">
      <c r="A676" s="2"/>
      <c r="B676" s="32" t="s">
        <v>266</v>
      </c>
      <c r="C676" s="2" t="s">
        <v>834</v>
      </c>
      <c r="D676" s="160">
        <v>75</v>
      </c>
      <c r="E676" s="24"/>
      <c r="F676" s="17">
        <f t="shared" si="26"/>
        <v>0</v>
      </c>
    </row>
    <row r="677" spans="1:6" s="61" customFormat="1" ht="12.75">
      <c r="A677" s="2"/>
      <c r="B677" s="32" t="s">
        <v>267</v>
      </c>
      <c r="C677" s="2" t="s">
        <v>834</v>
      </c>
      <c r="D677" s="160">
        <v>75</v>
      </c>
      <c r="E677" s="24"/>
      <c r="F677" s="17">
        <f t="shared" si="26"/>
        <v>0</v>
      </c>
    </row>
    <row r="678" spans="1:6" s="61" customFormat="1" ht="12.75">
      <c r="A678" s="2"/>
      <c r="B678" s="32" t="s">
        <v>268</v>
      </c>
      <c r="C678" s="2" t="s">
        <v>834</v>
      </c>
      <c r="D678" s="160">
        <v>75</v>
      </c>
      <c r="E678" s="24"/>
      <c r="F678" s="17">
        <f t="shared" si="26"/>
        <v>0</v>
      </c>
    </row>
    <row r="679" spans="1:6" s="61" customFormat="1" ht="12.75">
      <c r="A679" s="2"/>
      <c r="B679" s="32" t="s">
        <v>269</v>
      </c>
      <c r="C679" s="2" t="s">
        <v>834</v>
      </c>
      <c r="D679" s="160">
        <v>100</v>
      </c>
      <c r="E679" s="24"/>
      <c r="F679" s="17">
        <f t="shared" si="26"/>
        <v>0</v>
      </c>
    </row>
    <row r="680" spans="1:6" ht="12.75">
      <c r="A680" s="188" t="s">
        <v>768</v>
      </c>
      <c r="B680" s="188"/>
      <c r="C680" s="188"/>
      <c r="D680" s="188"/>
      <c r="E680" s="188"/>
      <c r="F680" s="82">
        <f>SUM(F636:F679)</f>
        <v>0</v>
      </c>
    </row>
    <row r="681" spans="1:6" s="61" customFormat="1" ht="12.75">
      <c r="A681" s="190"/>
      <c r="B681" s="190"/>
      <c r="C681" s="190"/>
      <c r="D681" s="190"/>
      <c r="E681" s="190"/>
      <c r="F681" s="190"/>
    </row>
    <row r="682" spans="1:6" ht="12.75">
      <c r="A682" s="87" t="s">
        <v>270</v>
      </c>
      <c r="B682" s="186" t="s">
        <v>273</v>
      </c>
      <c r="C682" s="187"/>
      <c r="D682" s="187"/>
      <c r="E682" s="187"/>
      <c r="F682" s="187"/>
    </row>
    <row r="683" spans="1:6" ht="25.5">
      <c r="A683" s="85"/>
      <c r="B683" s="49" t="s">
        <v>274</v>
      </c>
      <c r="C683" s="144" t="s">
        <v>834</v>
      </c>
      <c r="D683" s="47">
        <v>12</v>
      </c>
      <c r="E683" s="24"/>
      <c r="F683" s="161">
        <f aca="true" t="shared" si="27" ref="F683:F705">E683*D683</f>
        <v>0</v>
      </c>
    </row>
    <row r="684" spans="1:6" ht="12.75">
      <c r="A684" s="85"/>
      <c r="B684" s="46" t="s">
        <v>275</v>
      </c>
      <c r="C684" s="85" t="s">
        <v>834</v>
      </c>
      <c r="D684" s="47">
        <v>6</v>
      </c>
      <c r="E684" s="24"/>
      <c r="F684" s="161">
        <f t="shared" si="27"/>
        <v>0</v>
      </c>
    </row>
    <row r="685" spans="1:6" ht="12.75">
      <c r="A685" s="85"/>
      <c r="B685" s="46" t="s">
        <v>276</v>
      </c>
      <c r="C685" s="85" t="s">
        <v>834</v>
      </c>
      <c r="D685" s="47">
        <v>1</v>
      </c>
      <c r="E685" s="24"/>
      <c r="F685" s="161">
        <f t="shared" si="27"/>
        <v>0</v>
      </c>
    </row>
    <row r="686" spans="1:6" ht="12.75">
      <c r="A686" s="85"/>
      <c r="B686" s="46" t="s">
        <v>277</v>
      </c>
      <c r="C686" s="85" t="s">
        <v>834</v>
      </c>
      <c r="D686" s="47">
        <v>2</v>
      </c>
      <c r="E686" s="24"/>
      <c r="F686" s="161">
        <f t="shared" si="27"/>
        <v>0</v>
      </c>
    </row>
    <row r="687" spans="1:6" s="96" customFormat="1" ht="12.75">
      <c r="A687" s="85"/>
      <c r="B687" s="46" t="s">
        <v>256</v>
      </c>
      <c r="C687" s="85" t="s">
        <v>834</v>
      </c>
      <c r="D687" s="47">
        <v>15</v>
      </c>
      <c r="E687" s="24"/>
      <c r="F687" s="161">
        <f t="shared" si="27"/>
        <v>0</v>
      </c>
    </row>
    <row r="688" spans="1:6" s="61" customFormat="1" ht="12.75">
      <c r="A688" s="2"/>
      <c r="B688" s="6" t="s">
        <v>278</v>
      </c>
      <c r="C688" s="2" t="s">
        <v>834</v>
      </c>
      <c r="D688" s="19">
        <v>4</v>
      </c>
      <c r="E688" s="24"/>
      <c r="F688" s="27">
        <f t="shared" si="27"/>
        <v>0</v>
      </c>
    </row>
    <row r="689" spans="1:6" s="61" customFormat="1" ht="12.75">
      <c r="A689" s="2"/>
      <c r="B689" s="6" t="s">
        <v>279</v>
      </c>
      <c r="C689" s="2" t="s">
        <v>834</v>
      </c>
      <c r="D689" s="19">
        <v>40</v>
      </c>
      <c r="E689" s="24"/>
      <c r="F689" s="27">
        <f t="shared" si="27"/>
        <v>0</v>
      </c>
    </row>
    <row r="690" spans="1:6" s="61" customFormat="1" ht="12.75">
      <c r="A690" s="2"/>
      <c r="B690" s="6" t="s">
        <v>280</v>
      </c>
      <c r="C690" s="2" t="s">
        <v>834</v>
      </c>
      <c r="D690" s="19">
        <v>20</v>
      </c>
      <c r="E690" s="24"/>
      <c r="F690" s="27">
        <f t="shared" si="27"/>
        <v>0</v>
      </c>
    </row>
    <row r="691" spans="1:6" s="61" customFormat="1" ht="12.75">
      <c r="A691" s="2"/>
      <c r="B691" s="6" t="s">
        <v>281</v>
      </c>
      <c r="C691" s="2" t="s">
        <v>834</v>
      </c>
      <c r="D691" s="19">
        <v>25</v>
      </c>
      <c r="E691" s="24"/>
      <c r="F691" s="27">
        <f t="shared" si="27"/>
        <v>0</v>
      </c>
    </row>
    <row r="692" spans="1:6" s="61" customFormat="1" ht="12.75">
      <c r="A692" s="2"/>
      <c r="B692" s="6" t="s">
        <v>282</v>
      </c>
      <c r="C692" s="2" t="s">
        <v>834</v>
      </c>
      <c r="D692" s="19">
        <v>160</v>
      </c>
      <c r="E692" s="24"/>
      <c r="F692" s="27">
        <f t="shared" si="27"/>
        <v>0</v>
      </c>
    </row>
    <row r="693" spans="1:6" s="61" customFormat="1" ht="12.75">
      <c r="A693" s="2"/>
      <c r="B693" s="6" t="s">
        <v>283</v>
      </c>
      <c r="C693" s="2" t="s">
        <v>834</v>
      </c>
      <c r="D693" s="19">
        <v>3</v>
      </c>
      <c r="E693" s="24"/>
      <c r="F693" s="27">
        <f t="shared" si="27"/>
        <v>0</v>
      </c>
    </row>
    <row r="694" spans="1:6" s="61" customFormat="1" ht="12.75">
      <c r="A694" s="2"/>
      <c r="B694" s="6" t="s">
        <v>284</v>
      </c>
      <c r="C694" s="2" t="s">
        <v>834</v>
      </c>
      <c r="D694" s="19">
        <v>25</v>
      </c>
      <c r="E694" s="24"/>
      <c r="F694" s="27">
        <f t="shared" si="27"/>
        <v>0</v>
      </c>
    </row>
    <row r="695" spans="1:6" s="61" customFormat="1" ht="12.75">
      <c r="A695" s="2"/>
      <c r="B695" s="28" t="s">
        <v>285</v>
      </c>
      <c r="C695" s="2" t="s">
        <v>834</v>
      </c>
      <c r="D695" s="19">
        <v>3</v>
      </c>
      <c r="E695" s="24"/>
      <c r="F695" s="27">
        <f t="shared" si="27"/>
        <v>0</v>
      </c>
    </row>
    <row r="696" spans="1:6" s="61" customFormat="1" ht="12.75">
      <c r="A696" s="2"/>
      <c r="B696" s="6" t="s">
        <v>286</v>
      </c>
      <c r="C696" s="2" t="s">
        <v>834</v>
      </c>
      <c r="D696" s="19">
        <v>300</v>
      </c>
      <c r="E696" s="24"/>
      <c r="F696" s="27">
        <f t="shared" si="27"/>
        <v>0</v>
      </c>
    </row>
    <row r="697" spans="1:6" s="61" customFormat="1" ht="12.75">
      <c r="A697" s="2"/>
      <c r="B697" s="6" t="s">
        <v>530</v>
      </c>
      <c r="C697" s="2" t="s">
        <v>834</v>
      </c>
      <c r="D697" s="19">
        <v>15</v>
      </c>
      <c r="E697" s="24"/>
      <c r="F697" s="27">
        <f t="shared" si="27"/>
        <v>0</v>
      </c>
    </row>
    <row r="698" spans="1:6" ht="12.75">
      <c r="A698" s="87" t="s">
        <v>287</v>
      </c>
      <c r="B698" s="91" t="s">
        <v>288</v>
      </c>
      <c r="C698" s="91"/>
      <c r="D698" s="82"/>
      <c r="E698" s="18"/>
      <c r="F698" s="162"/>
    </row>
    <row r="699" spans="1:6" ht="12.75">
      <c r="A699" s="85"/>
      <c r="B699" s="46" t="s">
        <v>531</v>
      </c>
      <c r="C699" s="85" t="s">
        <v>834</v>
      </c>
      <c r="D699" s="47">
        <v>10</v>
      </c>
      <c r="E699" s="24"/>
      <c r="F699" s="161">
        <f t="shared" si="27"/>
        <v>0</v>
      </c>
    </row>
    <row r="700" spans="1:6" ht="12.75">
      <c r="A700" s="85"/>
      <c r="B700" s="46" t="s">
        <v>532</v>
      </c>
      <c r="C700" s="85" t="s">
        <v>834</v>
      </c>
      <c r="D700" s="47">
        <v>10</v>
      </c>
      <c r="E700" s="24"/>
      <c r="F700" s="161">
        <f t="shared" si="27"/>
        <v>0</v>
      </c>
    </row>
    <row r="701" spans="1:6" ht="12.75">
      <c r="A701" s="85"/>
      <c r="B701" s="46" t="s">
        <v>533</v>
      </c>
      <c r="C701" s="85" t="s">
        <v>834</v>
      </c>
      <c r="D701" s="47">
        <v>20</v>
      </c>
      <c r="E701" s="24"/>
      <c r="F701" s="161">
        <f t="shared" si="27"/>
        <v>0</v>
      </c>
    </row>
    <row r="702" spans="1:6" ht="12.75">
      <c r="A702" s="85"/>
      <c r="B702" s="46" t="s">
        <v>534</v>
      </c>
      <c r="C702" s="85" t="s">
        <v>834</v>
      </c>
      <c r="D702" s="47">
        <v>2</v>
      </c>
      <c r="E702" s="24"/>
      <c r="F702" s="161">
        <f t="shared" si="27"/>
        <v>0</v>
      </c>
    </row>
    <row r="703" spans="1:6" ht="12.75">
      <c r="A703" s="85"/>
      <c r="B703" s="46" t="s">
        <v>535</v>
      </c>
      <c r="C703" s="85" t="s">
        <v>226</v>
      </c>
      <c r="D703" s="47">
        <v>40</v>
      </c>
      <c r="E703" s="24"/>
      <c r="F703" s="161">
        <f t="shared" si="27"/>
        <v>0</v>
      </c>
    </row>
    <row r="704" spans="1:6" s="96" customFormat="1" ht="12.75">
      <c r="A704" s="85"/>
      <c r="B704" s="46" t="s">
        <v>536</v>
      </c>
      <c r="C704" s="85" t="s">
        <v>226</v>
      </c>
      <c r="D704" s="47">
        <v>4</v>
      </c>
      <c r="E704" s="24"/>
      <c r="F704" s="161">
        <f t="shared" si="27"/>
        <v>0</v>
      </c>
    </row>
    <row r="705" spans="1:6" s="61" customFormat="1" ht="12.75">
      <c r="A705" s="2"/>
      <c r="B705" s="6" t="s">
        <v>537</v>
      </c>
      <c r="C705" s="2" t="s">
        <v>226</v>
      </c>
      <c r="D705" s="19">
        <v>7</v>
      </c>
      <c r="E705" s="24"/>
      <c r="F705" s="27">
        <f t="shared" si="27"/>
        <v>0</v>
      </c>
    </row>
    <row r="706" spans="1:6" ht="12.75">
      <c r="A706" s="188" t="s">
        <v>769</v>
      </c>
      <c r="B706" s="188"/>
      <c r="C706" s="188"/>
      <c r="D706" s="188"/>
      <c r="E706" s="188"/>
      <c r="F706" s="162">
        <f>SUM(F683:F705)</f>
        <v>0</v>
      </c>
    </row>
    <row r="707" spans="1:6" ht="12.75">
      <c r="A707" s="85"/>
      <c r="B707" s="187" t="s">
        <v>292</v>
      </c>
      <c r="C707" s="187"/>
      <c r="D707" s="187"/>
      <c r="E707" s="187"/>
      <c r="F707" s="187"/>
    </row>
    <row r="708" spans="1:6" ht="12.75">
      <c r="A708" s="189"/>
      <c r="B708" s="189"/>
      <c r="C708" s="189"/>
      <c r="D708" s="189"/>
      <c r="E708" s="189"/>
      <c r="F708" s="189"/>
    </row>
    <row r="709" spans="1:6" ht="12.75">
      <c r="A709" s="87" t="s">
        <v>289</v>
      </c>
      <c r="B709" s="102" t="s">
        <v>290</v>
      </c>
      <c r="C709" s="91"/>
      <c r="D709" s="82"/>
      <c r="E709" s="92"/>
      <c r="F709" s="162"/>
    </row>
    <row r="710" spans="1:6" ht="12.75">
      <c r="A710" s="85"/>
      <c r="B710" s="163" t="s">
        <v>291</v>
      </c>
      <c r="C710" s="85" t="s">
        <v>226</v>
      </c>
      <c r="D710" s="47">
        <v>41</v>
      </c>
      <c r="E710" s="24"/>
      <c r="F710" s="161">
        <f>E710*D710</f>
        <v>0</v>
      </c>
    </row>
    <row r="711" spans="1:6" s="61" customFormat="1" ht="12.75">
      <c r="A711" s="218" t="s">
        <v>770</v>
      </c>
      <c r="B711" s="218"/>
      <c r="C711" s="218"/>
      <c r="D711" s="218"/>
      <c r="E711" s="218"/>
      <c r="F711" s="25">
        <f>SUM(F710)</f>
        <v>0</v>
      </c>
    </row>
    <row r="712" spans="1:6" s="61" customFormat="1" ht="12.75">
      <c r="A712" s="219"/>
      <c r="B712" s="219"/>
      <c r="C712" s="219"/>
      <c r="D712" s="219"/>
      <c r="E712" s="219"/>
      <c r="F712" s="219"/>
    </row>
    <row r="713" spans="1:6" ht="12.75">
      <c r="A713" s="87" t="s">
        <v>755</v>
      </c>
      <c r="B713" s="102" t="s">
        <v>756</v>
      </c>
      <c r="C713" s="91"/>
      <c r="D713" s="82"/>
      <c r="E713" s="92"/>
      <c r="F713" s="82"/>
    </row>
    <row r="714" spans="1:6" s="61" customFormat="1" ht="12.75">
      <c r="A714" s="45" t="s">
        <v>757</v>
      </c>
      <c r="B714" s="44" t="s">
        <v>758</v>
      </c>
      <c r="C714" s="5"/>
      <c r="D714" s="17"/>
      <c r="E714" s="18"/>
      <c r="F714" s="17"/>
    </row>
    <row r="715" spans="1:6" s="61" customFormat="1" ht="12.75">
      <c r="A715" s="45" t="s">
        <v>778</v>
      </c>
      <c r="B715" s="9" t="s">
        <v>820</v>
      </c>
      <c r="C715" s="42"/>
      <c r="D715" s="17"/>
      <c r="E715" s="18">
        <v>0</v>
      </c>
      <c r="F715" s="17"/>
    </row>
    <row r="716" spans="1:6" s="61" customFormat="1" ht="12.75">
      <c r="A716" s="42"/>
      <c r="B716" s="6" t="s">
        <v>779</v>
      </c>
      <c r="C716" s="42" t="s">
        <v>226</v>
      </c>
      <c r="D716" s="19">
        <v>1</v>
      </c>
      <c r="E716" s="24"/>
      <c r="F716" s="27">
        <f>E716*D716</f>
        <v>0</v>
      </c>
    </row>
    <row r="717" spans="1:6" s="61" customFormat="1" ht="12.75">
      <c r="A717" s="42"/>
      <c r="B717" s="6" t="s">
        <v>780</v>
      </c>
      <c r="C717" s="42" t="s">
        <v>226</v>
      </c>
      <c r="D717" s="19">
        <v>1</v>
      </c>
      <c r="E717" s="24"/>
      <c r="F717" s="27">
        <f>E717*D717</f>
        <v>0</v>
      </c>
    </row>
    <row r="718" spans="1:6" s="61" customFormat="1" ht="12.75">
      <c r="A718" s="42"/>
      <c r="B718" s="6" t="s">
        <v>781</v>
      </c>
      <c r="C718" s="42" t="s">
        <v>226</v>
      </c>
      <c r="D718" s="19">
        <v>1</v>
      </c>
      <c r="E718" s="24"/>
      <c r="F718" s="27">
        <f>E718*D718</f>
        <v>0</v>
      </c>
    </row>
    <row r="719" spans="1:6" ht="12.75">
      <c r="A719" s="188" t="s">
        <v>595</v>
      </c>
      <c r="B719" s="188"/>
      <c r="C719" s="188"/>
      <c r="D719" s="188"/>
      <c r="E719" s="188"/>
      <c r="F719" s="162">
        <f>SUM(F716:F718)</f>
        <v>0</v>
      </c>
    </row>
    <row r="720" spans="1:6" ht="12.75">
      <c r="A720" s="189"/>
      <c r="B720" s="189"/>
      <c r="C720" s="189"/>
      <c r="D720" s="189"/>
      <c r="E720" s="189"/>
      <c r="F720" s="189"/>
    </row>
    <row r="721" spans="1:6" ht="12.75">
      <c r="A721" s="54" t="s">
        <v>776</v>
      </c>
      <c r="B721" s="55" t="s">
        <v>777</v>
      </c>
      <c r="C721" s="164"/>
      <c r="D721" s="152"/>
      <c r="E721" s="152"/>
      <c r="F721" s="162"/>
    </row>
    <row r="722" spans="1:6" ht="12.75">
      <c r="A722" s="45" t="s">
        <v>633</v>
      </c>
      <c r="B722" s="44" t="s">
        <v>634</v>
      </c>
      <c r="C722" s="42"/>
      <c r="D722" s="19"/>
      <c r="E722" s="19"/>
      <c r="F722" s="162"/>
    </row>
    <row r="723" spans="1:6" ht="14.25">
      <c r="A723" s="85"/>
      <c r="B723" s="146" t="s">
        <v>655</v>
      </c>
      <c r="C723" s="144" t="s">
        <v>807</v>
      </c>
      <c r="D723" s="47">
        <v>8</v>
      </c>
      <c r="E723" s="19"/>
      <c r="F723" s="161">
        <f aca="true" t="shared" si="28" ref="F723:F728">E723*D723</f>
        <v>0</v>
      </c>
    </row>
    <row r="724" spans="1:6" ht="14.25">
      <c r="A724" s="85"/>
      <c r="B724" s="146" t="s">
        <v>656</v>
      </c>
      <c r="C724" s="144" t="s">
        <v>807</v>
      </c>
      <c r="D724" s="47">
        <v>16</v>
      </c>
      <c r="E724" s="19"/>
      <c r="F724" s="161">
        <f t="shared" si="28"/>
        <v>0</v>
      </c>
    </row>
    <row r="725" spans="1:6" ht="12.75">
      <c r="A725" s="85"/>
      <c r="B725" s="76" t="s">
        <v>295</v>
      </c>
      <c r="C725" s="144" t="s">
        <v>226</v>
      </c>
      <c r="D725" s="47">
        <v>1</v>
      </c>
      <c r="E725" s="19"/>
      <c r="F725" s="161">
        <f t="shared" si="28"/>
        <v>0</v>
      </c>
    </row>
    <row r="726" spans="1:6" ht="12.75">
      <c r="A726" s="85"/>
      <c r="B726" s="76" t="s">
        <v>296</v>
      </c>
      <c r="C726" s="144" t="s">
        <v>226</v>
      </c>
      <c r="D726" s="47">
        <v>2</v>
      </c>
      <c r="E726" s="19"/>
      <c r="F726" s="161">
        <f t="shared" si="28"/>
        <v>0</v>
      </c>
    </row>
    <row r="727" spans="1:6" ht="12.75">
      <c r="A727" s="85"/>
      <c r="B727" s="76" t="s">
        <v>297</v>
      </c>
      <c r="C727" s="144" t="s">
        <v>226</v>
      </c>
      <c r="D727" s="47">
        <v>2</v>
      </c>
      <c r="E727" s="19"/>
      <c r="F727" s="161">
        <f t="shared" si="28"/>
        <v>0</v>
      </c>
    </row>
    <row r="728" spans="1:6" ht="12.75">
      <c r="A728" s="85"/>
      <c r="B728" s="76" t="s">
        <v>596</v>
      </c>
      <c r="C728" s="144" t="s">
        <v>226</v>
      </c>
      <c r="D728" s="47">
        <v>1</v>
      </c>
      <c r="E728" s="19"/>
      <c r="F728" s="161">
        <f t="shared" si="28"/>
        <v>0</v>
      </c>
    </row>
    <row r="729" spans="1:6" ht="12.75">
      <c r="A729" s="45" t="s">
        <v>635</v>
      </c>
      <c r="B729" s="56" t="s">
        <v>636</v>
      </c>
      <c r="C729" s="58"/>
      <c r="D729" s="19"/>
      <c r="E729" s="19"/>
      <c r="F729" s="162"/>
    </row>
    <row r="730" spans="1:6" ht="12.75">
      <c r="A730" s="144"/>
      <c r="B730" s="106" t="s">
        <v>6</v>
      </c>
      <c r="C730" s="144" t="s">
        <v>226</v>
      </c>
      <c r="D730" s="47">
        <v>1</v>
      </c>
      <c r="E730" s="19"/>
      <c r="F730" s="161">
        <f aca="true" t="shared" si="29" ref="F730:F735">E730*D730</f>
        <v>0</v>
      </c>
    </row>
    <row r="731" spans="1:6" s="61" customFormat="1" ht="12.75">
      <c r="A731" s="45" t="s">
        <v>637</v>
      </c>
      <c r="B731" s="44" t="s">
        <v>820</v>
      </c>
      <c r="C731" s="80"/>
      <c r="D731" s="19"/>
      <c r="E731" s="19"/>
      <c r="F731" s="27">
        <f t="shared" si="29"/>
        <v>0</v>
      </c>
    </row>
    <row r="732" spans="1:6" s="61" customFormat="1" ht="12.75">
      <c r="A732" s="42"/>
      <c r="B732" s="58" t="s">
        <v>7</v>
      </c>
      <c r="C732" s="42" t="s">
        <v>226</v>
      </c>
      <c r="D732" s="19">
        <v>3</v>
      </c>
      <c r="E732" s="19"/>
      <c r="F732" s="27">
        <f t="shared" si="29"/>
        <v>0</v>
      </c>
    </row>
    <row r="733" spans="1:6" s="177" customFormat="1" ht="12.75">
      <c r="A733" s="42"/>
      <c r="B733" s="58" t="s">
        <v>8</v>
      </c>
      <c r="C733" s="42" t="s">
        <v>226</v>
      </c>
      <c r="D733" s="19">
        <v>3</v>
      </c>
      <c r="E733" s="19"/>
      <c r="F733" s="27">
        <f t="shared" si="29"/>
        <v>0</v>
      </c>
    </row>
    <row r="734" spans="1:6" ht="12.75">
      <c r="A734" s="144"/>
      <c r="B734" s="146" t="s">
        <v>9</v>
      </c>
      <c r="C734" s="144" t="s">
        <v>226</v>
      </c>
      <c r="D734" s="47">
        <v>2</v>
      </c>
      <c r="E734" s="19"/>
      <c r="F734" s="161">
        <f t="shared" si="29"/>
        <v>0</v>
      </c>
    </row>
    <row r="735" spans="1:6" s="96" customFormat="1" ht="12.75">
      <c r="A735" s="85"/>
      <c r="B735" s="76" t="s">
        <v>597</v>
      </c>
      <c r="C735" s="144" t="s">
        <v>806</v>
      </c>
      <c r="D735" s="47">
        <v>3</v>
      </c>
      <c r="E735" s="19"/>
      <c r="F735" s="161">
        <f t="shared" si="29"/>
        <v>0</v>
      </c>
    </row>
    <row r="736" spans="1:6" s="61" customFormat="1" ht="12.75">
      <c r="A736" s="218" t="s">
        <v>638</v>
      </c>
      <c r="B736" s="218"/>
      <c r="C736" s="218"/>
      <c r="D736" s="218"/>
      <c r="E736" s="218"/>
      <c r="F736" s="25">
        <f>SUM(F723:F735)</f>
        <v>0</v>
      </c>
    </row>
    <row r="737" spans="1:6" s="61" customFormat="1" ht="12.75">
      <c r="A737" s="219"/>
      <c r="B737" s="219"/>
      <c r="C737" s="219"/>
      <c r="D737" s="219"/>
      <c r="E737" s="219"/>
      <c r="F737" s="219"/>
    </row>
    <row r="738" spans="1:6" s="96" customFormat="1" ht="12.75">
      <c r="A738" s="107" t="s">
        <v>211</v>
      </c>
      <c r="B738" s="186" t="s">
        <v>208</v>
      </c>
      <c r="C738" s="187"/>
      <c r="D738" s="187"/>
      <c r="E738" s="187"/>
      <c r="F738" s="187"/>
    </row>
    <row r="739" spans="1:6" s="61" customFormat="1" ht="12.75">
      <c r="A739" s="45" t="s">
        <v>212</v>
      </c>
      <c r="B739" s="223" t="s">
        <v>640</v>
      </c>
      <c r="C739" s="225"/>
      <c r="D739" s="225"/>
      <c r="E739" s="225"/>
      <c r="F739" s="225"/>
    </row>
    <row r="740" spans="1:6" ht="12.75">
      <c r="A740" s="107" t="s">
        <v>641</v>
      </c>
      <c r="B740" s="186" t="s">
        <v>826</v>
      </c>
      <c r="C740" s="186"/>
      <c r="D740" s="186"/>
      <c r="E740" s="186"/>
      <c r="F740" s="186"/>
    </row>
    <row r="741" spans="1:6" s="96" customFormat="1" ht="12.75">
      <c r="A741" s="144"/>
      <c r="B741" s="138" t="s">
        <v>642</v>
      </c>
      <c r="C741" s="144" t="s">
        <v>806</v>
      </c>
      <c r="D741" s="47">
        <v>18</v>
      </c>
      <c r="E741" s="10"/>
      <c r="F741" s="161">
        <f aca="true" t="shared" si="30" ref="F741:F774">E741*D741</f>
        <v>0</v>
      </c>
    </row>
    <row r="742" spans="1:6" s="61" customFormat="1" ht="12.75">
      <c r="A742" s="42"/>
      <c r="B742" s="143" t="s">
        <v>643</v>
      </c>
      <c r="C742" s="42" t="s">
        <v>806</v>
      </c>
      <c r="D742" s="19">
        <v>18</v>
      </c>
      <c r="E742" s="10"/>
      <c r="F742" s="27">
        <f t="shared" si="30"/>
        <v>0</v>
      </c>
    </row>
    <row r="743" spans="1:6" s="177" customFormat="1" ht="12.75">
      <c r="A743" s="107" t="s">
        <v>644</v>
      </c>
      <c r="B743" s="91" t="s">
        <v>873</v>
      </c>
      <c r="C743" s="91"/>
      <c r="D743" s="82"/>
      <c r="E743" s="18"/>
      <c r="F743" s="162"/>
    </row>
    <row r="744" spans="1:6" ht="12.75">
      <c r="A744" s="144"/>
      <c r="B744" s="138" t="s">
        <v>645</v>
      </c>
      <c r="C744" s="144" t="s">
        <v>834</v>
      </c>
      <c r="D744" s="47">
        <v>2</v>
      </c>
      <c r="E744" s="10"/>
      <c r="F744" s="161">
        <f t="shared" si="30"/>
        <v>0</v>
      </c>
    </row>
    <row r="745" spans="1:6" s="96" customFormat="1" ht="12.75">
      <c r="A745" s="45" t="s">
        <v>646</v>
      </c>
      <c r="B745" s="9" t="s">
        <v>647</v>
      </c>
      <c r="C745" s="9"/>
      <c r="D745" s="15"/>
      <c r="E745" s="18"/>
      <c r="F745" s="25"/>
    </row>
    <row r="746" spans="1:6" s="61" customFormat="1" ht="12.75">
      <c r="A746" s="42"/>
      <c r="B746" s="143" t="s">
        <v>648</v>
      </c>
      <c r="C746" s="42" t="s">
        <v>834</v>
      </c>
      <c r="D746" s="19">
        <v>3</v>
      </c>
      <c r="E746" s="10"/>
      <c r="F746" s="27">
        <f t="shared" si="30"/>
        <v>0</v>
      </c>
    </row>
    <row r="747" spans="1:6" s="61" customFormat="1" ht="12.75">
      <c r="A747" s="42"/>
      <c r="B747" s="143" t="s">
        <v>649</v>
      </c>
      <c r="C747" s="42" t="s">
        <v>834</v>
      </c>
      <c r="D747" s="19">
        <v>3</v>
      </c>
      <c r="E747" s="10"/>
      <c r="F747" s="27">
        <f t="shared" si="30"/>
        <v>0</v>
      </c>
    </row>
    <row r="748" spans="1:6" s="177" customFormat="1" ht="12.75">
      <c r="A748" s="107" t="s">
        <v>650</v>
      </c>
      <c r="B748" s="91" t="s">
        <v>120</v>
      </c>
      <c r="C748" s="91"/>
      <c r="D748" s="82"/>
      <c r="E748" s="18"/>
      <c r="F748" s="162"/>
    </row>
    <row r="749" spans="1:6" ht="12.75">
      <c r="A749" s="144"/>
      <c r="B749" s="138" t="s">
        <v>712</v>
      </c>
      <c r="C749" s="144" t="s">
        <v>834</v>
      </c>
      <c r="D749" s="47">
        <v>8</v>
      </c>
      <c r="E749" s="10"/>
      <c r="F749" s="161">
        <f t="shared" si="30"/>
        <v>0</v>
      </c>
    </row>
    <row r="750" spans="1:6" s="96" customFormat="1" ht="12.75">
      <c r="A750" s="144"/>
      <c r="B750" s="138" t="s">
        <v>713</v>
      </c>
      <c r="C750" s="144" t="s">
        <v>834</v>
      </c>
      <c r="D750" s="47">
        <v>2</v>
      </c>
      <c r="E750" s="10"/>
      <c r="F750" s="161">
        <f t="shared" si="30"/>
        <v>0</v>
      </c>
    </row>
    <row r="751" spans="1:6" s="61" customFormat="1" ht="12.75">
      <c r="A751" s="45" t="s">
        <v>714</v>
      </c>
      <c r="B751" s="9" t="s">
        <v>715</v>
      </c>
      <c r="C751" s="9"/>
      <c r="D751" s="15"/>
      <c r="E751" s="18"/>
      <c r="F751" s="25"/>
    </row>
    <row r="752" spans="1:6" s="61" customFormat="1" ht="12.75">
      <c r="A752" s="42"/>
      <c r="B752" s="143" t="s">
        <v>716</v>
      </c>
      <c r="C752" s="42" t="s">
        <v>834</v>
      </c>
      <c r="D752" s="19">
        <v>2</v>
      </c>
      <c r="E752" s="10"/>
      <c r="F752" s="27">
        <f t="shared" si="30"/>
        <v>0</v>
      </c>
    </row>
    <row r="753" spans="1:6" s="177" customFormat="1" ht="12.75">
      <c r="A753" s="107" t="s">
        <v>717</v>
      </c>
      <c r="B753" s="91" t="s">
        <v>886</v>
      </c>
      <c r="C753" s="91"/>
      <c r="D753" s="82"/>
      <c r="E753" s="18"/>
      <c r="F753" s="162"/>
    </row>
    <row r="754" spans="1:6" s="96" customFormat="1" ht="12.75">
      <c r="A754" s="144"/>
      <c r="B754" s="138" t="s">
        <v>718</v>
      </c>
      <c r="C754" s="144" t="s">
        <v>834</v>
      </c>
      <c r="D754" s="47">
        <v>3</v>
      </c>
      <c r="E754" s="10"/>
      <c r="F754" s="161">
        <f t="shared" si="30"/>
        <v>0</v>
      </c>
    </row>
    <row r="755" spans="1:6" s="61" customFormat="1" ht="12.75">
      <c r="A755" s="45" t="s">
        <v>719</v>
      </c>
      <c r="B755" s="9" t="s">
        <v>720</v>
      </c>
      <c r="C755" s="9"/>
      <c r="D755" s="15"/>
      <c r="E755" s="18"/>
      <c r="F755" s="25"/>
    </row>
    <row r="756" spans="1:6" s="177" customFormat="1" ht="12.75">
      <c r="A756" s="42"/>
      <c r="B756" s="143" t="s">
        <v>721</v>
      </c>
      <c r="C756" s="42" t="s">
        <v>834</v>
      </c>
      <c r="D756" s="19">
        <v>3</v>
      </c>
      <c r="E756" s="10"/>
      <c r="F756" s="27">
        <f t="shared" si="30"/>
        <v>0</v>
      </c>
    </row>
    <row r="757" spans="1:6" ht="12.75">
      <c r="A757" s="144"/>
      <c r="B757" s="138" t="s">
        <v>722</v>
      </c>
      <c r="C757" s="144" t="s">
        <v>834</v>
      </c>
      <c r="D757" s="47">
        <v>5</v>
      </c>
      <c r="E757" s="10"/>
      <c r="F757" s="161">
        <f t="shared" si="30"/>
        <v>0</v>
      </c>
    </row>
    <row r="758" spans="1:6" s="61" customFormat="1" ht="12.75">
      <c r="A758" s="45" t="s">
        <v>723</v>
      </c>
      <c r="B758" s="9" t="s">
        <v>724</v>
      </c>
      <c r="C758" s="9"/>
      <c r="D758" s="15"/>
      <c r="E758" s="18"/>
      <c r="F758" s="25"/>
    </row>
    <row r="759" spans="1:6" s="177" customFormat="1" ht="12.75">
      <c r="A759" s="42"/>
      <c r="B759" s="143" t="s">
        <v>725</v>
      </c>
      <c r="C759" s="42" t="s">
        <v>834</v>
      </c>
      <c r="D759" s="19">
        <v>4</v>
      </c>
      <c r="E759" s="10"/>
      <c r="F759" s="27">
        <f t="shared" si="30"/>
        <v>0</v>
      </c>
    </row>
    <row r="760" spans="1:6" ht="12.75">
      <c r="A760" s="107" t="s">
        <v>726</v>
      </c>
      <c r="B760" s="91" t="s">
        <v>727</v>
      </c>
      <c r="C760" s="91"/>
      <c r="D760" s="82"/>
      <c r="E760" s="18"/>
      <c r="F760" s="162"/>
    </row>
    <row r="761" spans="1:6" s="96" customFormat="1" ht="12.75">
      <c r="A761" s="144"/>
      <c r="B761" s="138" t="s">
        <v>728</v>
      </c>
      <c r="C761" s="144" t="s">
        <v>834</v>
      </c>
      <c r="D761" s="47">
        <v>1</v>
      </c>
      <c r="E761" s="10"/>
      <c r="F761" s="161">
        <f t="shared" si="30"/>
        <v>0</v>
      </c>
    </row>
    <row r="762" spans="1:6" s="61" customFormat="1" ht="12.75">
      <c r="A762" s="42"/>
      <c r="B762" s="143" t="s">
        <v>729</v>
      </c>
      <c r="C762" s="42" t="s">
        <v>834</v>
      </c>
      <c r="D762" s="19">
        <v>2</v>
      </c>
      <c r="E762" s="10"/>
      <c r="F762" s="27">
        <f t="shared" si="30"/>
        <v>0</v>
      </c>
    </row>
    <row r="763" spans="1:6" s="177" customFormat="1" ht="12.75">
      <c r="A763" s="107" t="s">
        <v>730</v>
      </c>
      <c r="B763" s="91" t="s">
        <v>821</v>
      </c>
      <c r="C763" s="91"/>
      <c r="D763" s="82"/>
      <c r="E763" s="18"/>
      <c r="F763" s="162"/>
    </row>
    <row r="764" spans="1:6" ht="12.75">
      <c r="A764" s="107" t="s">
        <v>731</v>
      </c>
      <c r="B764" s="91" t="s">
        <v>732</v>
      </c>
      <c r="C764" s="91"/>
      <c r="D764" s="82"/>
      <c r="E764" s="18"/>
      <c r="F764" s="162"/>
    </row>
    <row r="765" spans="1:6" ht="12.75">
      <c r="A765" s="144"/>
      <c r="B765" s="138" t="s">
        <v>733</v>
      </c>
      <c r="C765" s="144" t="s">
        <v>834</v>
      </c>
      <c r="D765" s="47">
        <v>2</v>
      </c>
      <c r="E765" s="10"/>
      <c r="F765" s="161">
        <f t="shared" si="30"/>
        <v>0</v>
      </c>
    </row>
    <row r="766" spans="1:6" s="61" customFormat="1" ht="12.75">
      <c r="A766" s="45" t="s">
        <v>734</v>
      </c>
      <c r="B766" s="9" t="s">
        <v>735</v>
      </c>
      <c r="C766" s="9"/>
      <c r="D766" s="15"/>
      <c r="E766" s="18"/>
      <c r="F766" s="25"/>
    </row>
    <row r="767" spans="1:6" s="61" customFormat="1" ht="12.75">
      <c r="A767" s="42"/>
      <c r="B767" s="143" t="s">
        <v>736</v>
      </c>
      <c r="C767" s="42" t="s">
        <v>834</v>
      </c>
      <c r="D767" s="19">
        <v>1</v>
      </c>
      <c r="E767" s="10"/>
      <c r="F767" s="27">
        <f t="shared" si="30"/>
        <v>0</v>
      </c>
    </row>
    <row r="768" spans="1:6" s="61" customFormat="1" ht="12.75">
      <c r="A768" s="42"/>
      <c r="B768" s="143" t="s">
        <v>796</v>
      </c>
      <c r="C768" s="42" t="s">
        <v>834</v>
      </c>
      <c r="D768" s="19">
        <v>2</v>
      </c>
      <c r="E768" s="10"/>
      <c r="F768" s="27">
        <f t="shared" si="30"/>
        <v>0</v>
      </c>
    </row>
    <row r="769" spans="1:6" ht="12.75">
      <c r="A769" s="107" t="s">
        <v>797</v>
      </c>
      <c r="B769" s="91" t="s">
        <v>798</v>
      </c>
      <c r="C769" s="91"/>
      <c r="D769" s="82"/>
      <c r="E769" s="18"/>
      <c r="F769" s="162"/>
    </row>
    <row r="770" spans="1:6" ht="12.75">
      <c r="A770" s="144"/>
      <c r="B770" s="138" t="s">
        <v>799</v>
      </c>
      <c r="C770" s="144" t="s">
        <v>834</v>
      </c>
      <c r="D770" s="47">
        <v>2</v>
      </c>
      <c r="E770" s="10"/>
      <c r="F770" s="161">
        <f t="shared" si="30"/>
        <v>0</v>
      </c>
    </row>
    <row r="771" spans="1:6" s="61" customFormat="1" ht="12.75">
      <c r="A771" s="45" t="s">
        <v>800</v>
      </c>
      <c r="B771" s="9" t="s">
        <v>801</v>
      </c>
      <c r="C771" s="9"/>
      <c r="D771" s="15"/>
      <c r="E771" s="18"/>
      <c r="F771" s="25"/>
    </row>
    <row r="772" spans="1:6" s="61" customFormat="1" ht="12.75">
      <c r="A772" s="42"/>
      <c r="B772" s="143" t="s">
        <v>802</v>
      </c>
      <c r="C772" s="42" t="s">
        <v>834</v>
      </c>
      <c r="D772" s="19">
        <v>1</v>
      </c>
      <c r="E772" s="10"/>
      <c r="F772" s="27">
        <f t="shared" si="30"/>
        <v>0</v>
      </c>
    </row>
    <row r="773" spans="1:6" ht="12.75">
      <c r="A773" s="107" t="s">
        <v>803</v>
      </c>
      <c r="B773" s="91" t="s">
        <v>804</v>
      </c>
      <c r="C773" s="91"/>
      <c r="D773" s="82"/>
      <c r="E773" s="18"/>
      <c r="F773" s="162"/>
    </row>
    <row r="774" spans="1:6" ht="12.75">
      <c r="A774" s="144"/>
      <c r="B774" s="138" t="s">
        <v>805</v>
      </c>
      <c r="C774" s="144" t="s">
        <v>834</v>
      </c>
      <c r="D774" s="47">
        <v>6</v>
      </c>
      <c r="E774" s="10"/>
      <c r="F774" s="161">
        <f t="shared" si="30"/>
        <v>0</v>
      </c>
    </row>
    <row r="775" spans="1:6" s="61" customFormat="1" ht="12.75">
      <c r="A775" s="218" t="s">
        <v>345</v>
      </c>
      <c r="B775" s="218"/>
      <c r="C775" s="218"/>
      <c r="D775" s="218"/>
      <c r="E775" s="218"/>
      <c r="F775" s="25">
        <f>SUM(F741:F774)</f>
        <v>0</v>
      </c>
    </row>
    <row r="776" spans="1:6" s="61" customFormat="1" ht="12.75">
      <c r="A776" s="219"/>
      <c r="B776" s="219"/>
      <c r="C776" s="219"/>
      <c r="D776" s="219"/>
      <c r="E776" s="219"/>
      <c r="F776" s="219"/>
    </row>
    <row r="777" spans="1:6" ht="12.75">
      <c r="A777" s="107" t="s">
        <v>209</v>
      </c>
      <c r="B777" s="186" t="s">
        <v>210</v>
      </c>
      <c r="C777" s="187"/>
      <c r="D777" s="187"/>
      <c r="E777" s="187"/>
      <c r="F777" s="187"/>
    </row>
    <row r="778" spans="1:6" s="61" customFormat="1" ht="12.75">
      <c r="A778" s="45" t="s">
        <v>147</v>
      </c>
      <c r="B778" s="223" t="s">
        <v>821</v>
      </c>
      <c r="C778" s="223"/>
      <c r="D778" s="223"/>
      <c r="E778" s="223"/>
      <c r="F778" s="223"/>
    </row>
    <row r="779" spans="1:6" s="61" customFormat="1" ht="12.75">
      <c r="A779" s="42"/>
      <c r="B779" s="143" t="s">
        <v>148</v>
      </c>
      <c r="C779" s="42" t="s">
        <v>834</v>
      </c>
      <c r="D779" s="10">
        <v>8</v>
      </c>
      <c r="E779" s="10"/>
      <c r="F779" s="27">
        <f aca="true" t="shared" si="31" ref="F779:F791">E779*D779</f>
        <v>0</v>
      </c>
    </row>
    <row r="780" spans="1:6" s="61" customFormat="1" ht="12.75">
      <c r="A780" s="42"/>
      <c r="B780" s="143" t="s">
        <v>149</v>
      </c>
      <c r="C780" s="42" t="s">
        <v>834</v>
      </c>
      <c r="D780" s="10">
        <v>8</v>
      </c>
      <c r="E780" s="10"/>
      <c r="F780" s="27">
        <f t="shared" si="31"/>
        <v>0</v>
      </c>
    </row>
    <row r="781" spans="1:6" s="61" customFormat="1" ht="12.75">
      <c r="A781" s="42"/>
      <c r="B781" s="143" t="s">
        <v>150</v>
      </c>
      <c r="C781" s="42" t="s">
        <v>834</v>
      </c>
      <c r="D781" s="10">
        <v>2</v>
      </c>
      <c r="E781" s="10"/>
      <c r="F781" s="27">
        <f t="shared" si="31"/>
        <v>0</v>
      </c>
    </row>
    <row r="782" spans="1:6" s="61" customFormat="1" ht="12.75">
      <c r="A782" s="42"/>
      <c r="B782" s="143" t="s">
        <v>151</v>
      </c>
      <c r="C782" s="42" t="s">
        <v>834</v>
      </c>
      <c r="D782" s="10">
        <v>5</v>
      </c>
      <c r="E782" s="10"/>
      <c r="F782" s="27">
        <f t="shared" si="31"/>
        <v>0</v>
      </c>
    </row>
    <row r="783" spans="1:6" s="75" customFormat="1" ht="12.75">
      <c r="A783" s="42"/>
      <c r="B783" s="143" t="s">
        <v>152</v>
      </c>
      <c r="C783" s="42" t="s">
        <v>834</v>
      </c>
      <c r="D783" s="10">
        <v>38</v>
      </c>
      <c r="E783" s="10"/>
      <c r="F783" s="27">
        <f t="shared" si="31"/>
        <v>0</v>
      </c>
    </row>
    <row r="784" spans="1:6" s="75" customFormat="1" ht="12.75">
      <c r="A784" s="42"/>
      <c r="B784" s="143" t="s">
        <v>153</v>
      </c>
      <c r="C784" s="42" t="s">
        <v>834</v>
      </c>
      <c r="D784" s="10">
        <v>2</v>
      </c>
      <c r="E784" s="10"/>
      <c r="F784" s="27">
        <f t="shared" si="31"/>
        <v>0</v>
      </c>
    </row>
    <row r="785" spans="1:6" s="75" customFormat="1" ht="12.75">
      <c r="A785" s="42"/>
      <c r="B785" s="143" t="s">
        <v>154</v>
      </c>
      <c r="C785" s="42" t="s">
        <v>834</v>
      </c>
      <c r="D785" s="10">
        <v>9</v>
      </c>
      <c r="E785" s="10"/>
      <c r="F785" s="27">
        <f t="shared" si="31"/>
        <v>0</v>
      </c>
    </row>
    <row r="786" spans="1:6" s="75" customFormat="1" ht="12.75">
      <c r="A786" s="42"/>
      <c r="B786" s="143" t="s">
        <v>155</v>
      </c>
      <c r="C786" s="42" t="s">
        <v>834</v>
      </c>
      <c r="D786" s="10">
        <v>8</v>
      </c>
      <c r="E786" s="10"/>
      <c r="F786" s="27">
        <f t="shared" si="31"/>
        <v>0</v>
      </c>
    </row>
    <row r="787" spans="1:6" s="75" customFormat="1" ht="12.75">
      <c r="A787" s="42"/>
      <c r="B787" s="143" t="s">
        <v>157</v>
      </c>
      <c r="C787" s="42" t="s">
        <v>834</v>
      </c>
      <c r="D787" s="10">
        <v>8</v>
      </c>
      <c r="E787" s="10"/>
      <c r="F787" s="27">
        <f t="shared" si="31"/>
        <v>0</v>
      </c>
    </row>
    <row r="788" spans="1:6" s="75" customFormat="1" ht="12.75">
      <c r="A788" s="42"/>
      <c r="B788" s="143" t="s">
        <v>158</v>
      </c>
      <c r="C788" s="42" t="s">
        <v>834</v>
      </c>
      <c r="D788" s="10">
        <v>1</v>
      </c>
      <c r="E788" s="10"/>
      <c r="F788" s="27">
        <f t="shared" si="31"/>
        <v>0</v>
      </c>
    </row>
    <row r="789" spans="1:6" s="75" customFormat="1" ht="12.75">
      <c r="A789" s="42"/>
      <c r="B789" s="143" t="s">
        <v>159</v>
      </c>
      <c r="C789" s="42" t="s">
        <v>834</v>
      </c>
      <c r="D789" s="10">
        <v>1</v>
      </c>
      <c r="E789" s="10"/>
      <c r="F789" s="27">
        <f t="shared" si="31"/>
        <v>0</v>
      </c>
    </row>
    <row r="790" spans="1:6" s="75" customFormat="1" ht="12.75">
      <c r="A790" s="42"/>
      <c r="B790" s="143" t="s">
        <v>160</v>
      </c>
      <c r="C790" s="42" t="s">
        <v>834</v>
      </c>
      <c r="D790" s="10">
        <v>1</v>
      </c>
      <c r="E790" s="10"/>
      <c r="F790" s="27">
        <f t="shared" si="31"/>
        <v>0</v>
      </c>
    </row>
    <row r="791" spans="1:6" s="75" customFormat="1" ht="12.75">
      <c r="A791" s="42"/>
      <c r="B791" s="143" t="s">
        <v>161</v>
      </c>
      <c r="C791" s="42" t="s">
        <v>834</v>
      </c>
      <c r="D791" s="10">
        <v>8</v>
      </c>
      <c r="E791" s="10"/>
      <c r="F791" s="27">
        <f t="shared" si="31"/>
        <v>0</v>
      </c>
    </row>
    <row r="792" spans="1:6" s="89" customFormat="1" ht="12.75">
      <c r="A792" s="188" t="s">
        <v>346</v>
      </c>
      <c r="B792" s="188"/>
      <c r="C792" s="188"/>
      <c r="D792" s="188"/>
      <c r="E792" s="188"/>
      <c r="F792" s="162">
        <f>SUM(F779:F791)</f>
        <v>0</v>
      </c>
    </row>
    <row r="793" spans="1:6" ht="12.75">
      <c r="A793" s="204"/>
      <c r="B793" s="204"/>
      <c r="C793" s="204"/>
      <c r="D793" s="204"/>
      <c r="E793" s="204"/>
      <c r="F793" s="204"/>
    </row>
    <row r="794" spans="1:6" s="61" customFormat="1" ht="12.75">
      <c r="A794" s="64" t="s">
        <v>225</v>
      </c>
      <c r="B794" s="205" t="s">
        <v>709</v>
      </c>
      <c r="C794" s="206"/>
      <c r="D794" s="206"/>
      <c r="E794" s="206"/>
      <c r="F794" s="206"/>
    </row>
    <row r="795" spans="1:6" s="61" customFormat="1" ht="12.75">
      <c r="A795" s="26"/>
      <c r="B795" s="126" t="s">
        <v>710</v>
      </c>
      <c r="C795" s="26" t="s">
        <v>744</v>
      </c>
      <c r="D795" s="19">
        <v>1118.48</v>
      </c>
      <c r="E795" s="19"/>
      <c r="F795" s="27">
        <f>D795*E795</f>
        <v>0</v>
      </c>
    </row>
    <row r="796" spans="1:6" s="61" customFormat="1" ht="12.75">
      <c r="A796" s="208" t="s">
        <v>156</v>
      </c>
      <c r="B796" s="209"/>
      <c r="C796" s="209"/>
      <c r="D796" s="209"/>
      <c r="E796" s="210"/>
      <c r="F796" s="25">
        <f>SUM(F795)</f>
        <v>0</v>
      </c>
    </row>
    <row r="797" spans="1:6" s="61" customFormat="1" ht="12.75">
      <c r="A797" s="197"/>
      <c r="B797" s="197"/>
      <c r="C797" s="197"/>
      <c r="D797" s="197"/>
      <c r="E797" s="197"/>
      <c r="F797" s="197"/>
    </row>
    <row r="798" spans="1:6" ht="12.75">
      <c r="A798" s="192"/>
      <c r="B798" s="192"/>
      <c r="C798" s="192"/>
      <c r="D798" s="192"/>
      <c r="E798" s="192"/>
      <c r="F798" s="192"/>
    </row>
    <row r="799" spans="1:6" s="61" customFormat="1" ht="12.75">
      <c r="A799" s="193" t="s">
        <v>711</v>
      </c>
      <c r="B799" s="193"/>
      <c r="C799" s="193"/>
      <c r="D799" s="193"/>
      <c r="E799" s="193"/>
      <c r="F799" s="31">
        <f>F7+F19+F39+F53+F65+F96+F102+F111+F118+F129+F138+F149+F156+F170+F194+F262+F319+F325+F352+F380+F400+F477+F567+F578+F594+F603+F612+F632+F680+F706+F711+F719+F736+F775+F792+F796</f>
        <v>0</v>
      </c>
    </row>
    <row r="800" spans="1:6" ht="12.75">
      <c r="A800" s="191"/>
      <c r="B800" s="191"/>
      <c r="C800" s="191"/>
      <c r="D800" s="191"/>
      <c r="E800" s="191"/>
      <c r="F800" s="165"/>
    </row>
  </sheetData>
  <sheetProtection/>
  <mergeCells count="97">
    <mergeCell ref="A800:E800"/>
    <mergeCell ref="A796:E796"/>
    <mergeCell ref="A797:F797"/>
    <mergeCell ref="A798:F798"/>
    <mergeCell ref="A799:E799"/>
    <mergeCell ref="B778:F778"/>
    <mergeCell ref="A792:E792"/>
    <mergeCell ref="A793:F793"/>
    <mergeCell ref="B794:F794"/>
    <mergeCell ref="B740:F740"/>
    <mergeCell ref="A775:E775"/>
    <mergeCell ref="A776:F776"/>
    <mergeCell ref="B777:F777"/>
    <mergeCell ref="A736:E736"/>
    <mergeCell ref="A737:F737"/>
    <mergeCell ref="B738:F738"/>
    <mergeCell ref="B739:F739"/>
    <mergeCell ref="A711:E711"/>
    <mergeCell ref="A712:F712"/>
    <mergeCell ref="A719:E719"/>
    <mergeCell ref="A720:F720"/>
    <mergeCell ref="B682:F682"/>
    <mergeCell ref="A706:E706"/>
    <mergeCell ref="B707:F707"/>
    <mergeCell ref="A708:F708"/>
    <mergeCell ref="A633:F633"/>
    <mergeCell ref="B634:F634"/>
    <mergeCell ref="A680:E680"/>
    <mergeCell ref="A681:F681"/>
    <mergeCell ref="A612:E612"/>
    <mergeCell ref="B614:F614"/>
    <mergeCell ref="B615:F615"/>
    <mergeCell ref="A632:E632"/>
    <mergeCell ref="B596:F596"/>
    <mergeCell ref="A603:E603"/>
    <mergeCell ref="A604:F604"/>
    <mergeCell ref="B605:F605"/>
    <mergeCell ref="A578:E578"/>
    <mergeCell ref="A579:F579"/>
    <mergeCell ref="A594:E594"/>
    <mergeCell ref="A595:F595"/>
    <mergeCell ref="A567:E567"/>
    <mergeCell ref="A568:F568"/>
    <mergeCell ref="B569:F569"/>
    <mergeCell ref="B570:F570"/>
    <mergeCell ref="A381:F381"/>
    <mergeCell ref="A400:E400"/>
    <mergeCell ref="A401:F401"/>
    <mergeCell ref="A477:E477"/>
    <mergeCell ref="A319:E319"/>
    <mergeCell ref="A325:E325"/>
    <mergeCell ref="A352:E352"/>
    <mergeCell ref="A380:E380"/>
    <mergeCell ref="B172:F172"/>
    <mergeCell ref="A194:E194"/>
    <mergeCell ref="A262:E262"/>
    <mergeCell ref="A263:F263"/>
    <mergeCell ref="A157:F157"/>
    <mergeCell ref="B158:F158"/>
    <mergeCell ref="A170:E170"/>
    <mergeCell ref="A171:F171"/>
    <mergeCell ref="A149:E149"/>
    <mergeCell ref="A150:F150"/>
    <mergeCell ref="B151:F151"/>
    <mergeCell ref="A156:E156"/>
    <mergeCell ref="B131:F131"/>
    <mergeCell ref="A138:E138"/>
    <mergeCell ref="A139:F139"/>
    <mergeCell ref="B140:F140"/>
    <mergeCell ref="B120:F120"/>
    <mergeCell ref="B121:F121"/>
    <mergeCell ref="A129:E129"/>
    <mergeCell ref="A130:F130"/>
    <mergeCell ref="A112:F112"/>
    <mergeCell ref="B113:F113"/>
    <mergeCell ref="A118:E118"/>
    <mergeCell ref="A119:F119"/>
    <mergeCell ref="A102:E102"/>
    <mergeCell ref="A103:F103"/>
    <mergeCell ref="B104:F104"/>
    <mergeCell ref="A111:E111"/>
    <mergeCell ref="B67:F67"/>
    <mergeCell ref="A96:E96"/>
    <mergeCell ref="A97:F97"/>
    <mergeCell ref="B98:F98"/>
    <mergeCell ref="A54:F54"/>
    <mergeCell ref="B55:F55"/>
    <mergeCell ref="A65:E65"/>
    <mergeCell ref="A66:F66"/>
    <mergeCell ref="A40:F40"/>
    <mergeCell ref="B41:F41"/>
    <mergeCell ref="B43:F43"/>
    <mergeCell ref="A53:E53"/>
    <mergeCell ref="A7:E7"/>
    <mergeCell ref="A19:E19"/>
    <mergeCell ref="A8:F8"/>
    <mergeCell ref="A39:E39"/>
  </mergeCells>
  <conditionalFormatting sqref="D1:E65536">
    <cfRule type="cellIs" priority="1" dxfId="0" operator="equal" stopIfTrue="1">
      <formula>0</formula>
    </cfRule>
  </conditionalFormatting>
  <printOptions horizontalCentered="1"/>
  <pageMargins left="0.7874015748031497" right="0.7874015748031497" top="0.7086614173228347" bottom="0.5118110236220472" header="0.5118110236220472" footer="0.5118110236220472"/>
  <pageSetup fitToHeight="10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0"/>
  <sheetViews>
    <sheetView showGridLines="0" view="pageBreakPreview" zoomScale="70" zoomScaleNormal="2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1.7109375" style="65" customWidth="1"/>
    <col min="2" max="2" width="90.7109375" style="61" customWidth="1"/>
    <col min="3" max="3" width="7.8515625" style="65" customWidth="1"/>
    <col min="4" max="4" width="10.7109375" style="36" customWidth="1"/>
    <col min="5" max="5" width="15.7109375" style="37" customWidth="1"/>
    <col min="6" max="6" width="14.7109375" style="81" customWidth="1"/>
    <col min="7" max="16384" width="9.140625" style="61" customWidth="1"/>
  </cols>
  <sheetData>
    <row r="1" spans="1:6" ht="12.75">
      <c r="A1" s="39" t="s">
        <v>808</v>
      </c>
      <c r="B1" s="39" t="s">
        <v>785</v>
      </c>
      <c r="C1" s="39" t="s">
        <v>809</v>
      </c>
      <c r="D1" s="39" t="s">
        <v>810</v>
      </c>
      <c r="E1" s="40" t="s">
        <v>60</v>
      </c>
      <c r="F1" s="38" t="s">
        <v>786</v>
      </c>
    </row>
    <row r="2" spans="1:6" s="53" customFormat="1" ht="12.75">
      <c r="A2" s="104" t="s">
        <v>4</v>
      </c>
      <c r="B2" s="105" t="s">
        <v>5</v>
      </c>
      <c r="C2" s="104"/>
      <c r="D2" s="111"/>
      <c r="E2" s="111"/>
      <c r="F2" s="112"/>
    </row>
    <row r="3" spans="1:6" ht="12.75">
      <c r="A3" s="63" t="s">
        <v>1</v>
      </c>
      <c r="B3" s="44" t="s">
        <v>2</v>
      </c>
      <c r="C3" s="29"/>
      <c r="D3" s="15"/>
      <c r="E3" s="16"/>
      <c r="F3" s="59"/>
    </row>
    <row r="4" spans="1:6" s="60" customFormat="1" ht="12.75">
      <c r="A4" s="2"/>
      <c r="B4" s="32" t="s">
        <v>379</v>
      </c>
      <c r="C4" s="26" t="s">
        <v>744</v>
      </c>
      <c r="D4" s="19">
        <v>25.41</v>
      </c>
      <c r="E4" s="18"/>
      <c r="F4" s="59">
        <f>D4*E4</f>
        <v>0</v>
      </c>
    </row>
    <row r="5" spans="1:6" s="60" customFormat="1" ht="12.75">
      <c r="A5" s="2"/>
      <c r="B5" s="32" t="s">
        <v>3</v>
      </c>
      <c r="C5" s="26" t="s">
        <v>744</v>
      </c>
      <c r="D5" s="19">
        <v>3</v>
      </c>
      <c r="E5" s="18"/>
      <c r="F5" s="59">
        <f>D5*E5</f>
        <v>0</v>
      </c>
    </row>
    <row r="6" spans="1:6" s="60" customFormat="1" ht="12.75">
      <c r="A6" s="3"/>
      <c r="B6" s="21" t="s">
        <v>651</v>
      </c>
      <c r="C6" s="26" t="s">
        <v>744</v>
      </c>
      <c r="D6" s="19">
        <v>1118.48</v>
      </c>
      <c r="E6" s="18"/>
      <c r="F6" s="59">
        <f>D6*E6</f>
        <v>0</v>
      </c>
    </row>
    <row r="7" spans="1:6" s="53" customFormat="1" ht="12.75">
      <c r="A7" s="194" t="s">
        <v>788</v>
      </c>
      <c r="B7" s="194"/>
      <c r="C7" s="194"/>
      <c r="D7" s="194"/>
      <c r="E7" s="194"/>
      <c r="F7" s="82">
        <f>SUM(F4:F6)</f>
        <v>0</v>
      </c>
    </row>
    <row r="8" spans="1:6" s="53" customFormat="1" ht="12.75">
      <c r="A8" s="196"/>
      <c r="B8" s="196"/>
      <c r="C8" s="196"/>
      <c r="D8" s="196"/>
      <c r="E8" s="196"/>
      <c r="F8" s="196"/>
    </row>
    <row r="9" spans="1:6" s="103" customFormat="1" ht="12.75">
      <c r="A9" s="29" t="s">
        <v>404</v>
      </c>
      <c r="B9" s="68" t="s">
        <v>405</v>
      </c>
      <c r="C9" s="63"/>
      <c r="D9" s="11"/>
      <c r="E9" s="12"/>
      <c r="F9" s="11"/>
    </row>
    <row r="10" spans="1:6" s="103" customFormat="1" ht="12.75">
      <c r="A10" s="29" t="s">
        <v>812</v>
      </c>
      <c r="B10" s="68" t="s">
        <v>813</v>
      </c>
      <c r="C10" s="63"/>
      <c r="D10" s="11"/>
      <c r="E10" s="12"/>
      <c r="F10" s="11"/>
    </row>
    <row r="11" spans="1:6" s="103" customFormat="1" ht="12.75">
      <c r="A11" s="63" t="s">
        <v>811</v>
      </c>
      <c r="B11" s="114" t="s">
        <v>94</v>
      </c>
      <c r="C11" s="29"/>
      <c r="D11" s="29"/>
      <c r="E11" s="98"/>
      <c r="F11" s="15"/>
    </row>
    <row r="12" spans="1:6" s="103" customFormat="1" ht="14.25">
      <c r="A12" s="2"/>
      <c r="B12" s="21" t="s">
        <v>814</v>
      </c>
      <c r="C12" s="23" t="s">
        <v>381</v>
      </c>
      <c r="D12" s="19">
        <v>54</v>
      </c>
      <c r="E12" s="19"/>
      <c r="F12" s="17">
        <f>E12*D12</f>
        <v>0</v>
      </c>
    </row>
    <row r="13" spans="1:6" s="103" customFormat="1" ht="12.75">
      <c r="A13" s="2"/>
      <c r="B13" s="21" t="s">
        <v>815</v>
      </c>
      <c r="C13" s="3" t="s">
        <v>807</v>
      </c>
      <c r="D13" s="19">
        <v>760</v>
      </c>
      <c r="E13" s="19"/>
      <c r="F13" s="17">
        <f>E13*D13</f>
        <v>0</v>
      </c>
    </row>
    <row r="14" spans="1:6" s="103" customFormat="1" ht="14.25">
      <c r="A14" s="2"/>
      <c r="B14" s="21" t="s">
        <v>95</v>
      </c>
      <c r="C14" s="23" t="s">
        <v>381</v>
      </c>
      <c r="D14" s="19">
        <v>170</v>
      </c>
      <c r="E14" s="19"/>
      <c r="F14" s="17">
        <f>E14*D14</f>
        <v>0</v>
      </c>
    </row>
    <row r="15" spans="1:6" s="103" customFormat="1" ht="12.75">
      <c r="A15" s="63"/>
      <c r="B15" s="114" t="s">
        <v>81</v>
      </c>
      <c r="C15" s="29"/>
      <c r="D15" s="29"/>
      <c r="E15" s="98"/>
      <c r="F15" s="15"/>
    </row>
    <row r="16" spans="1:6" s="103" customFormat="1" ht="14.25">
      <c r="A16" s="2"/>
      <c r="B16" s="21" t="s">
        <v>814</v>
      </c>
      <c r="C16" s="23" t="s">
        <v>381</v>
      </c>
      <c r="D16" s="19">
        <v>6.16</v>
      </c>
      <c r="E16" s="19"/>
      <c r="F16" s="17">
        <f>E16*D16</f>
        <v>0</v>
      </c>
    </row>
    <row r="17" spans="1:6" s="103" customFormat="1" ht="12.75">
      <c r="A17" s="2"/>
      <c r="B17" s="21" t="s">
        <v>815</v>
      </c>
      <c r="C17" s="3" t="s">
        <v>807</v>
      </c>
      <c r="D17" s="19">
        <v>296</v>
      </c>
      <c r="E17" s="19"/>
      <c r="F17" s="17">
        <f>E17*D17</f>
        <v>0</v>
      </c>
    </row>
    <row r="18" spans="1:6" s="103" customFormat="1" ht="14.25">
      <c r="A18" s="2"/>
      <c r="B18" s="21" t="s">
        <v>95</v>
      </c>
      <c r="C18" s="23" t="s">
        <v>381</v>
      </c>
      <c r="D18" s="19">
        <v>88</v>
      </c>
      <c r="E18" s="19"/>
      <c r="F18" s="17">
        <f>E18*D18</f>
        <v>0</v>
      </c>
    </row>
    <row r="19" spans="1:6" s="53" customFormat="1" ht="12.75">
      <c r="A19" s="194" t="s">
        <v>788</v>
      </c>
      <c r="B19" s="194"/>
      <c r="C19" s="194"/>
      <c r="D19" s="194"/>
      <c r="E19" s="194"/>
      <c r="F19" s="82">
        <f>SUM(F12:F18)</f>
        <v>0</v>
      </c>
    </row>
    <row r="20" spans="1:6" s="53" customFormat="1" ht="12.75">
      <c r="A20" s="196"/>
      <c r="B20" s="196"/>
      <c r="C20" s="196"/>
      <c r="D20" s="196"/>
      <c r="E20" s="196"/>
      <c r="F20" s="196"/>
    </row>
    <row r="21" spans="1:6" s="48" customFormat="1" ht="12.75">
      <c r="A21" s="87" t="s">
        <v>737</v>
      </c>
      <c r="B21" s="113" t="s">
        <v>738</v>
      </c>
      <c r="C21" s="8"/>
      <c r="D21" s="47"/>
      <c r="E21" s="86"/>
      <c r="F21" s="50"/>
    </row>
    <row r="22" spans="1:6" s="95" customFormat="1" ht="12.75">
      <c r="A22" s="63" t="s">
        <v>739</v>
      </c>
      <c r="B22" s="44" t="s">
        <v>740</v>
      </c>
      <c r="C22" s="9"/>
      <c r="D22" s="15"/>
      <c r="E22" s="16"/>
      <c r="F22" s="15"/>
    </row>
    <row r="23" spans="1:6" s="60" customFormat="1" ht="12.75">
      <c r="A23" s="63" t="s">
        <v>741</v>
      </c>
      <c r="B23" s="68" t="s">
        <v>742</v>
      </c>
      <c r="C23" s="1"/>
      <c r="D23" s="11"/>
      <c r="E23" s="12"/>
      <c r="F23" s="15"/>
    </row>
    <row r="24" spans="1:6" s="60" customFormat="1" ht="12.75">
      <c r="A24" s="2"/>
      <c r="B24" s="6" t="s">
        <v>743</v>
      </c>
      <c r="C24" s="2" t="s">
        <v>744</v>
      </c>
      <c r="D24" s="19">
        <v>631.7</v>
      </c>
      <c r="E24" s="18"/>
      <c r="F24" s="17">
        <f aca="true" t="shared" si="0" ref="F24:F38">E24*D24</f>
        <v>0</v>
      </c>
    </row>
    <row r="25" spans="1:6" s="60" customFormat="1" ht="12.75">
      <c r="A25" s="2"/>
      <c r="B25" s="6" t="s">
        <v>745</v>
      </c>
      <c r="C25" s="2" t="s">
        <v>807</v>
      </c>
      <c r="D25" s="19">
        <v>3917.1</v>
      </c>
      <c r="E25" s="18"/>
      <c r="F25" s="17">
        <f t="shared" si="0"/>
        <v>0</v>
      </c>
    </row>
    <row r="26" spans="1:6" s="60" customFormat="1" ht="12.75">
      <c r="A26" s="2"/>
      <c r="B26" s="6" t="s">
        <v>746</v>
      </c>
      <c r="C26" s="2" t="s">
        <v>747</v>
      </c>
      <c r="D26" s="19">
        <v>36</v>
      </c>
      <c r="E26" s="18"/>
      <c r="F26" s="17">
        <f t="shared" si="0"/>
        <v>0</v>
      </c>
    </row>
    <row r="27" spans="1:6" s="167" customFormat="1" ht="12.75">
      <c r="A27" s="87" t="s">
        <v>748</v>
      </c>
      <c r="B27" s="8" t="s">
        <v>749</v>
      </c>
      <c r="C27" s="8"/>
      <c r="D27" s="111"/>
      <c r="E27" s="84"/>
      <c r="F27" s="82"/>
    </row>
    <row r="28" spans="1:6" s="48" customFormat="1" ht="12.75">
      <c r="A28" s="85"/>
      <c r="B28" s="46" t="s">
        <v>743</v>
      </c>
      <c r="C28" s="85" t="s">
        <v>744</v>
      </c>
      <c r="D28" s="47">
        <v>1803.2</v>
      </c>
      <c r="E28" s="88"/>
      <c r="F28" s="50">
        <f t="shared" si="0"/>
        <v>0</v>
      </c>
    </row>
    <row r="29" spans="1:6" s="48" customFormat="1" ht="12.75">
      <c r="A29" s="85"/>
      <c r="B29" s="46" t="s">
        <v>745</v>
      </c>
      <c r="C29" s="85" t="s">
        <v>807</v>
      </c>
      <c r="D29" s="47">
        <v>6098.63</v>
      </c>
      <c r="E29" s="88"/>
      <c r="F29" s="50">
        <f t="shared" si="0"/>
        <v>0</v>
      </c>
    </row>
    <row r="30" spans="1:6" s="48" customFormat="1" ht="12.75">
      <c r="A30" s="85"/>
      <c r="B30" s="46" t="s">
        <v>746</v>
      </c>
      <c r="C30" s="85" t="s">
        <v>747</v>
      </c>
      <c r="D30" s="47">
        <v>112.67</v>
      </c>
      <c r="E30" s="88"/>
      <c r="F30" s="50">
        <f t="shared" si="0"/>
        <v>0</v>
      </c>
    </row>
    <row r="31" spans="1:6" s="95" customFormat="1" ht="12.75">
      <c r="A31" s="63" t="s">
        <v>750</v>
      </c>
      <c r="B31" s="1" t="s">
        <v>589</v>
      </c>
      <c r="C31" s="63"/>
      <c r="D31" s="11"/>
      <c r="E31" s="12"/>
      <c r="F31" s="15"/>
    </row>
    <row r="32" spans="1:6" s="60" customFormat="1" ht="12.75">
      <c r="A32" s="2"/>
      <c r="B32" s="6" t="s">
        <v>380</v>
      </c>
      <c r="C32" s="2" t="s">
        <v>744</v>
      </c>
      <c r="D32" s="19">
        <v>1036</v>
      </c>
      <c r="E32" s="18"/>
      <c r="F32" s="17">
        <f t="shared" si="0"/>
        <v>0</v>
      </c>
    </row>
    <row r="33" spans="1:6" s="60" customFormat="1" ht="12.75">
      <c r="A33" s="2"/>
      <c r="B33" s="6" t="s">
        <v>823</v>
      </c>
      <c r="C33" s="2" t="s">
        <v>807</v>
      </c>
      <c r="D33" s="19">
        <v>3423</v>
      </c>
      <c r="E33" s="18"/>
      <c r="F33" s="17">
        <f t="shared" si="0"/>
        <v>0</v>
      </c>
    </row>
    <row r="34" spans="1:6" s="60" customFormat="1" ht="12.75">
      <c r="A34" s="2"/>
      <c r="B34" s="6" t="s">
        <v>746</v>
      </c>
      <c r="C34" s="2" t="s">
        <v>747</v>
      </c>
      <c r="D34" s="19">
        <v>47.9</v>
      </c>
      <c r="E34" s="18"/>
      <c r="F34" s="17">
        <f t="shared" si="0"/>
        <v>0</v>
      </c>
    </row>
    <row r="35" spans="1:6" s="167" customFormat="1" ht="12.75">
      <c r="A35" s="87" t="s">
        <v>751</v>
      </c>
      <c r="B35" s="8" t="s">
        <v>752</v>
      </c>
      <c r="C35" s="8"/>
      <c r="D35" s="111"/>
      <c r="E35" s="84"/>
      <c r="F35" s="82"/>
    </row>
    <row r="36" spans="1:6" s="48" customFormat="1" ht="12.75">
      <c r="A36" s="85"/>
      <c r="B36" s="46" t="s">
        <v>743</v>
      </c>
      <c r="C36" s="85" t="s">
        <v>744</v>
      </c>
      <c r="D36" s="47">
        <v>370.9</v>
      </c>
      <c r="E36" s="18"/>
      <c r="F36" s="50">
        <f t="shared" si="0"/>
        <v>0</v>
      </c>
    </row>
    <row r="37" spans="1:6" s="48" customFormat="1" ht="12.75">
      <c r="A37" s="85"/>
      <c r="B37" s="46" t="s">
        <v>745</v>
      </c>
      <c r="C37" s="85" t="s">
        <v>807</v>
      </c>
      <c r="D37" s="47">
        <v>6724.2</v>
      </c>
      <c r="E37" s="18"/>
      <c r="F37" s="50">
        <f t="shared" si="0"/>
        <v>0</v>
      </c>
    </row>
    <row r="38" spans="1:6" s="48" customFormat="1" ht="12.75">
      <c r="A38" s="85"/>
      <c r="B38" s="46" t="s">
        <v>746</v>
      </c>
      <c r="C38" s="85" t="s">
        <v>747</v>
      </c>
      <c r="D38" s="47">
        <v>35.9</v>
      </c>
      <c r="E38" s="18"/>
      <c r="F38" s="50">
        <f t="shared" si="0"/>
        <v>0</v>
      </c>
    </row>
    <row r="39" spans="1:6" s="60" customFormat="1" ht="12.75">
      <c r="A39" s="195" t="s">
        <v>789</v>
      </c>
      <c r="B39" s="195"/>
      <c r="C39" s="195"/>
      <c r="D39" s="195"/>
      <c r="E39" s="195"/>
      <c r="F39" s="15">
        <f>SUM(F24:F38)</f>
        <v>0</v>
      </c>
    </row>
    <row r="40" spans="1:6" s="75" customFormat="1" ht="12.75">
      <c r="A40" s="197"/>
      <c r="B40" s="197"/>
      <c r="C40" s="197"/>
      <c r="D40" s="197"/>
      <c r="E40" s="197"/>
      <c r="F40" s="197"/>
    </row>
    <row r="41" spans="1:6" s="53" customFormat="1" ht="12.75">
      <c r="A41" s="116" t="s">
        <v>406</v>
      </c>
      <c r="B41" s="198" t="s">
        <v>407</v>
      </c>
      <c r="C41" s="199"/>
      <c r="D41" s="199"/>
      <c r="E41" s="199"/>
      <c r="F41" s="200"/>
    </row>
    <row r="42" spans="1:6" s="75" customFormat="1" ht="12.75">
      <c r="A42" s="64" t="s">
        <v>377</v>
      </c>
      <c r="B42" s="100" t="s">
        <v>378</v>
      </c>
      <c r="C42" s="32"/>
      <c r="D42" s="32"/>
      <c r="E42" s="32"/>
      <c r="F42" s="109"/>
    </row>
    <row r="43" spans="1:6" s="89" customFormat="1" ht="12.75">
      <c r="A43" s="116" t="s">
        <v>652</v>
      </c>
      <c r="B43" s="198" t="s">
        <v>653</v>
      </c>
      <c r="C43" s="199"/>
      <c r="D43" s="199"/>
      <c r="E43" s="199"/>
      <c r="F43" s="200"/>
    </row>
    <row r="44" spans="1:6" s="89" customFormat="1" ht="12.75">
      <c r="A44" s="117"/>
      <c r="B44" s="118" t="s">
        <v>654</v>
      </c>
      <c r="C44" s="106"/>
      <c r="D44" s="47"/>
      <c r="E44" s="106"/>
      <c r="F44" s="108"/>
    </row>
    <row r="45" spans="1:6" s="89" customFormat="1" ht="12.75">
      <c r="A45" s="117"/>
      <c r="B45" s="118" t="s">
        <v>659</v>
      </c>
      <c r="C45" s="85" t="s">
        <v>806</v>
      </c>
      <c r="D45" s="47">
        <v>608.15</v>
      </c>
      <c r="E45" s="19"/>
      <c r="F45" s="119">
        <f aca="true" t="shared" si="1" ref="F45:F52">D45*E45</f>
        <v>0</v>
      </c>
    </row>
    <row r="46" spans="1:6" s="89" customFormat="1" ht="12.75">
      <c r="A46" s="117"/>
      <c r="B46" s="118" t="s">
        <v>660</v>
      </c>
      <c r="C46" s="117" t="s">
        <v>744</v>
      </c>
      <c r="D46" s="47">
        <v>1534.66</v>
      </c>
      <c r="E46" s="19"/>
      <c r="F46" s="119">
        <f t="shared" si="1"/>
        <v>0</v>
      </c>
    </row>
    <row r="47" spans="1:6" s="89" customFormat="1" ht="12.75">
      <c r="A47" s="117"/>
      <c r="B47" s="118" t="s">
        <v>661</v>
      </c>
      <c r="C47" s="117" t="s">
        <v>806</v>
      </c>
      <c r="D47" s="47">
        <v>650</v>
      </c>
      <c r="E47" s="19"/>
      <c r="F47" s="119">
        <f t="shared" si="1"/>
        <v>0</v>
      </c>
    </row>
    <row r="48" spans="1:6" s="89" customFormat="1" ht="12.75">
      <c r="A48" s="117"/>
      <c r="B48" s="118" t="s">
        <v>411</v>
      </c>
      <c r="C48" s="117" t="s">
        <v>744</v>
      </c>
      <c r="D48" s="120">
        <f>((4.42*1.1)*3+(2.42*1.1)*2+(3.62*2))</f>
        <v>27.15</v>
      </c>
      <c r="E48" s="19"/>
      <c r="F48" s="119">
        <f t="shared" si="1"/>
        <v>0</v>
      </c>
    </row>
    <row r="49" spans="1:6" s="89" customFormat="1" ht="12.75">
      <c r="A49" s="117"/>
      <c r="B49" s="118" t="s">
        <v>10</v>
      </c>
      <c r="C49" s="117" t="s">
        <v>744</v>
      </c>
      <c r="D49" s="120">
        <f>((2.85*2.1)*2)+((4.05*2.1)*4)</f>
        <v>45.99</v>
      </c>
      <c r="E49" s="19"/>
      <c r="F49" s="119">
        <f t="shared" si="1"/>
        <v>0</v>
      </c>
    </row>
    <row r="50" spans="1:6" s="89" customFormat="1" ht="12.75">
      <c r="A50" s="117"/>
      <c r="B50" s="118" t="s">
        <v>662</v>
      </c>
      <c r="C50" s="117" t="s">
        <v>744</v>
      </c>
      <c r="D50" s="120">
        <f>1.8*((2*(0.8+0.8)+(8*0.8)+(2*(1.1+0.25+0.8))+(1.2*3)+(1.3+0.25+0.2)+(0.85*6)+(1.15+1.3+0.9+0.9+0.35+0.35)))</f>
        <v>52.74</v>
      </c>
      <c r="E50" s="19"/>
      <c r="F50" s="119">
        <f t="shared" si="1"/>
        <v>0</v>
      </c>
    </row>
    <row r="51" spans="1:6" s="89" customFormat="1" ht="12.75">
      <c r="A51" s="117"/>
      <c r="B51" s="118" t="s">
        <v>304</v>
      </c>
      <c r="C51" s="117" t="s">
        <v>806</v>
      </c>
      <c r="D51" s="47">
        <v>228</v>
      </c>
      <c r="E51" s="19"/>
      <c r="F51" s="119">
        <f t="shared" si="1"/>
        <v>0</v>
      </c>
    </row>
    <row r="52" spans="1:6" s="89" customFormat="1" ht="12.75">
      <c r="A52" s="117"/>
      <c r="B52" s="118" t="s">
        <v>305</v>
      </c>
      <c r="C52" s="117" t="s">
        <v>806</v>
      </c>
      <c r="D52" s="47">
        <f>8*1.8+15*2.5+1.4*2+2.7*18+3*2+3.6*4+14*(0.5+0.6)+2.1+2.4+3*3+5.2*2+5*3.2+4*4.2+2.6+55</f>
        <v>253.4</v>
      </c>
      <c r="E52" s="19"/>
      <c r="F52" s="119">
        <f t="shared" si="1"/>
        <v>0</v>
      </c>
    </row>
    <row r="53" spans="1:6" s="89" customFormat="1" ht="12.75">
      <c r="A53" s="201" t="s">
        <v>351</v>
      </c>
      <c r="B53" s="202"/>
      <c r="C53" s="202"/>
      <c r="D53" s="202"/>
      <c r="E53" s="203"/>
      <c r="F53" s="121">
        <f>SUM(F45:F52)</f>
        <v>0</v>
      </c>
    </row>
    <row r="54" spans="1:6" s="89" customFormat="1" ht="12.75">
      <c r="A54" s="204"/>
      <c r="B54" s="204"/>
      <c r="C54" s="204"/>
      <c r="D54" s="204"/>
      <c r="E54" s="204"/>
      <c r="F54" s="204"/>
    </row>
    <row r="55" spans="1:6" s="168" customFormat="1" ht="12.75">
      <c r="A55" s="64" t="s">
        <v>347</v>
      </c>
      <c r="B55" s="205" t="s">
        <v>349</v>
      </c>
      <c r="C55" s="206"/>
      <c r="D55" s="206"/>
      <c r="E55" s="206"/>
      <c r="F55" s="207"/>
    </row>
    <row r="56" spans="1:6" s="168" customFormat="1" ht="12.75">
      <c r="A56" s="140" t="s">
        <v>218</v>
      </c>
      <c r="B56" s="101" t="s">
        <v>348</v>
      </c>
      <c r="C56" s="32"/>
      <c r="D56" s="32"/>
      <c r="E56" s="32"/>
      <c r="F56" s="109"/>
    </row>
    <row r="57" spans="1:6" s="168" customFormat="1" ht="12.75">
      <c r="A57" s="125"/>
      <c r="B57" s="141" t="s">
        <v>663</v>
      </c>
      <c r="C57" s="144"/>
      <c r="D57" s="144"/>
      <c r="E57" s="106"/>
      <c r="F57" s="169"/>
    </row>
    <row r="58" spans="1:6" s="168" customFormat="1" ht="12.75">
      <c r="A58" s="125"/>
      <c r="B58" s="126" t="s">
        <v>465</v>
      </c>
      <c r="C58" s="127" t="s">
        <v>834</v>
      </c>
      <c r="D58" s="78">
        <v>14</v>
      </c>
      <c r="E58" s="19"/>
      <c r="F58" s="128">
        <f aca="true" t="shared" si="2" ref="F58:F64">D58*E58</f>
        <v>0</v>
      </c>
    </row>
    <row r="59" spans="1:6" s="168" customFormat="1" ht="12.75">
      <c r="A59" s="125"/>
      <c r="B59" s="126" t="s">
        <v>460</v>
      </c>
      <c r="C59" s="127" t="s">
        <v>834</v>
      </c>
      <c r="D59" s="78">
        <v>4</v>
      </c>
      <c r="E59" s="19"/>
      <c r="F59" s="128">
        <f t="shared" si="2"/>
        <v>0</v>
      </c>
    </row>
    <row r="60" spans="1:6" s="168" customFormat="1" ht="12.75">
      <c r="A60" s="125"/>
      <c r="B60" s="126" t="s">
        <v>463</v>
      </c>
      <c r="C60" s="127" t="s">
        <v>834</v>
      </c>
      <c r="D60" s="78">
        <v>14</v>
      </c>
      <c r="E60" s="19"/>
      <c r="F60" s="128">
        <f t="shared" si="2"/>
        <v>0</v>
      </c>
    </row>
    <row r="61" spans="1:6" s="168" customFormat="1" ht="12.75">
      <c r="A61" s="125"/>
      <c r="B61" s="126" t="s">
        <v>464</v>
      </c>
      <c r="C61" s="127" t="s">
        <v>834</v>
      </c>
      <c r="D61" s="78">
        <v>6</v>
      </c>
      <c r="E61" s="19"/>
      <c r="F61" s="128">
        <f t="shared" si="2"/>
        <v>0</v>
      </c>
    </row>
    <row r="62" spans="1:6" s="168" customFormat="1" ht="12.75">
      <c r="A62" s="125"/>
      <c r="B62" s="126" t="s">
        <v>462</v>
      </c>
      <c r="C62" s="127" t="s">
        <v>834</v>
      </c>
      <c r="D62" s="78">
        <v>4</v>
      </c>
      <c r="E62" s="19"/>
      <c r="F62" s="128">
        <f t="shared" si="2"/>
        <v>0</v>
      </c>
    </row>
    <row r="63" spans="1:6" s="168" customFormat="1" ht="12.75">
      <c r="A63" s="125"/>
      <c r="B63" s="126" t="s">
        <v>459</v>
      </c>
      <c r="C63" s="127" t="s">
        <v>834</v>
      </c>
      <c r="D63" s="78">
        <v>18</v>
      </c>
      <c r="E63" s="19"/>
      <c r="F63" s="128">
        <f t="shared" si="2"/>
        <v>0</v>
      </c>
    </row>
    <row r="64" spans="1:6" s="75" customFormat="1" ht="12.75">
      <c r="A64" s="125"/>
      <c r="B64" s="126" t="s">
        <v>461</v>
      </c>
      <c r="C64" s="127" t="s">
        <v>834</v>
      </c>
      <c r="D64" s="78">
        <v>6</v>
      </c>
      <c r="E64" s="19"/>
      <c r="F64" s="128">
        <f t="shared" si="2"/>
        <v>0</v>
      </c>
    </row>
    <row r="65" spans="1:6" s="75" customFormat="1" ht="12.75">
      <c r="A65" s="208" t="s">
        <v>352</v>
      </c>
      <c r="B65" s="209"/>
      <c r="C65" s="209"/>
      <c r="D65" s="209"/>
      <c r="E65" s="210"/>
      <c r="F65" s="129">
        <f>SUM(F58:F64)</f>
        <v>0</v>
      </c>
    </row>
    <row r="66" spans="1:6" s="75" customFormat="1" ht="12.75">
      <c r="A66" s="197"/>
      <c r="B66" s="197"/>
      <c r="C66" s="197"/>
      <c r="D66" s="197"/>
      <c r="E66" s="197"/>
      <c r="F66" s="197"/>
    </row>
    <row r="67" spans="1:6" s="89" customFormat="1" ht="12.75">
      <c r="A67" s="116" t="s">
        <v>353</v>
      </c>
      <c r="B67" s="198" t="s">
        <v>350</v>
      </c>
      <c r="C67" s="199"/>
      <c r="D67" s="199"/>
      <c r="E67" s="199"/>
      <c r="F67" s="200"/>
    </row>
    <row r="68" spans="1:6" s="75" customFormat="1" ht="12.75">
      <c r="A68" s="117"/>
      <c r="B68" s="101" t="s">
        <v>663</v>
      </c>
      <c r="C68" s="73"/>
      <c r="D68" s="33"/>
      <c r="E68" s="33"/>
      <c r="F68" s="132"/>
    </row>
    <row r="69" spans="1:6" s="75" customFormat="1" ht="12.75">
      <c r="A69" s="26"/>
      <c r="B69" s="133" t="s">
        <v>11</v>
      </c>
      <c r="C69" s="127" t="s">
        <v>834</v>
      </c>
      <c r="D69" s="19">
        <v>2</v>
      </c>
      <c r="E69" s="19"/>
      <c r="F69" s="128">
        <f>D69*E69</f>
        <v>0</v>
      </c>
    </row>
    <row r="70" spans="1:6" s="75" customFormat="1" ht="12.75">
      <c r="A70" s="26"/>
      <c r="B70" s="110" t="s">
        <v>664</v>
      </c>
      <c r="C70" s="134"/>
      <c r="D70" s="33"/>
      <c r="E70" s="33"/>
      <c r="F70" s="132"/>
    </row>
    <row r="71" spans="1:6" s="168" customFormat="1" ht="12.75">
      <c r="A71" s="125"/>
      <c r="B71" s="135" t="s">
        <v>21</v>
      </c>
      <c r="C71" s="136" t="s">
        <v>834</v>
      </c>
      <c r="D71" s="78">
        <v>6</v>
      </c>
      <c r="E71" s="19"/>
      <c r="F71" s="128">
        <f aca="true" t="shared" si="3" ref="F71:F91">D71*E71</f>
        <v>0</v>
      </c>
    </row>
    <row r="72" spans="1:6" s="168" customFormat="1" ht="12.75">
      <c r="A72" s="125"/>
      <c r="B72" s="135" t="s">
        <v>22</v>
      </c>
      <c r="C72" s="136" t="s">
        <v>834</v>
      </c>
      <c r="D72" s="78">
        <v>15</v>
      </c>
      <c r="E72" s="19"/>
      <c r="F72" s="128">
        <f t="shared" si="3"/>
        <v>0</v>
      </c>
    </row>
    <row r="73" spans="1:6" s="168" customFormat="1" ht="12.75">
      <c r="A73" s="125"/>
      <c r="B73" s="135" t="s">
        <v>23</v>
      </c>
      <c r="C73" s="136" t="s">
        <v>834</v>
      </c>
      <c r="D73" s="78">
        <v>2</v>
      </c>
      <c r="E73" s="19"/>
      <c r="F73" s="128">
        <f t="shared" si="3"/>
        <v>0</v>
      </c>
    </row>
    <row r="74" spans="1:6" s="168" customFormat="1" ht="12.75">
      <c r="A74" s="125"/>
      <c r="B74" s="135" t="s">
        <v>24</v>
      </c>
      <c r="C74" s="136" t="s">
        <v>834</v>
      </c>
      <c r="D74" s="78">
        <v>10</v>
      </c>
      <c r="E74" s="19"/>
      <c r="F74" s="128">
        <f t="shared" si="3"/>
        <v>0</v>
      </c>
    </row>
    <row r="75" spans="1:6" s="168" customFormat="1" ht="12.75">
      <c r="A75" s="125"/>
      <c r="B75" s="135" t="s">
        <v>25</v>
      </c>
      <c r="C75" s="136" t="s">
        <v>834</v>
      </c>
      <c r="D75" s="78">
        <v>8</v>
      </c>
      <c r="E75" s="19"/>
      <c r="F75" s="128">
        <f t="shared" si="3"/>
        <v>0</v>
      </c>
    </row>
    <row r="76" spans="1:6" s="168" customFormat="1" ht="12.75">
      <c r="A76" s="125"/>
      <c r="B76" s="135" t="s">
        <v>26</v>
      </c>
      <c r="C76" s="136" t="s">
        <v>834</v>
      </c>
      <c r="D76" s="78">
        <v>2</v>
      </c>
      <c r="E76" s="19"/>
      <c r="F76" s="128">
        <f t="shared" si="3"/>
        <v>0</v>
      </c>
    </row>
    <row r="77" spans="1:6" s="168" customFormat="1" ht="12.75">
      <c r="A77" s="125"/>
      <c r="B77" s="135" t="s">
        <v>27</v>
      </c>
      <c r="C77" s="136" t="s">
        <v>834</v>
      </c>
      <c r="D77" s="78">
        <v>2</v>
      </c>
      <c r="E77" s="19"/>
      <c r="F77" s="128">
        <f t="shared" si="3"/>
        <v>0</v>
      </c>
    </row>
    <row r="78" spans="1:6" s="168" customFormat="1" ht="12.75">
      <c r="A78" s="125"/>
      <c r="B78" s="135" t="s">
        <v>28</v>
      </c>
      <c r="C78" s="136" t="s">
        <v>834</v>
      </c>
      <c r="D78" s="78">
        <v>14</v>
      </c>
      <c r="E78" s="19"/>
      <c r="F78" s="128">
        <f t="shared" si="3"/>
        <v>0</v>
      </c>
    </row>
    <row r="79" spans="1:6" s="168" customFormat="1" ht="12.75">
      <c r="A79" s="125"/>
      <c r="B79" s="135" t="s">
        <v>29</v>
      </c>
      <c r="C79" s="136" t="s">
        <v>834</v>
      </c>
      <c r="D79" s="78">
        <v>1</v>
      </c>
      <c r="E79" s="19"/>
      <c r="F79" s="128">
        <f t="shared" si="3"/>
        <v>0</v>
      </c>
    </row>
    <row r="80" spans="1:6" s="168" customFormat="1" ht="12.75">
      <c r="A80" s="125"/>
      <c r="B80" s="135" t="s">
        <v>30</v>
      </c>
      <c r="C80" s="136" t="s">
        <v>834</v>
      </c>
      <c r="D80" s="78">
        <v>1</v>
      </c>
      <c r="E80" s="19"/>
      <c r="F80" s="128">
        <f t="shared" si="3"/>
        <v>0</v>
      </c>
    </row>
    <row r="81" spans="1:6" s="168" customFormat="1" ht="12.75">
      <c r="A81" s="125"/>
      <c r="B81" s="135" t="s">
        <v>31</v>
      </c>
      <c r="C81" s="136" t="s">
        <v>834</v>
      </c>
      <c r="D81" s="78">
        <v>2</v>
      </c>
      <c r="E81" s="19"/>
      <c r="F81" s="128">
        <f t="shared" si="3"/>
        <v>0</v>
      </c>
    </row>
    <row r="82" spans="1:6" s="168" customFormat="1" ht="12.75">
      <c r="A82" s="125"/>
      <c r="B82" s="135" t="s">
        <v>32</v>
      </c>
      <c r="C82" s="136" t="s">
        <v>834</v>
      </c>
      <c r="D82" s="78">
        <v>1</v>
      </c>
      <c r="E82" s="19"/>
      <c r="F82" s="128">
        <f t="shared" si="3"/>
        <v>0</v>
      </c>
    </row>
    <row r="83" spans="1:6" s="168" customFormat="1" ht="12.75">
      <c r="A83" s="125"/>
      <c r="B83" s="135" t="s">
        <v>33</v>
      </c>
      <c r="C83" s="136" t="s">
        <v>834</v>
      </c>
      <c r="D83" s="78">
        <v>1</v>
      </c>
      <c r="E83" s="19"/>
      <c r="F83" s="128">
        <f t="shared" si="3"/>
        <v>0</v>
      </c>
    </row>
    <row r="84" spans="1:6" s="168" customFormat="1" ht="12.75">
      <c r="A84" s="125"/>
      <c r="B84" s="135" t="s">
        <v>34</v>
      </c>
      <c r="C84" s="136" t="s">
        <v>834</v>
      </c>
      <c r="D84" s="78">
        <v>2</v>
      </c>
      <c r="E84" s="19"/>
      <c r="F84" s="128">
        <f t="shared" si="3"/>
        <v>0</v>
      </c>
    </row>
    <row r="85" spans="1:6" s="168" customFormat="1" ht="12.75">
      <c r="A85" s="125"/>
      <c r="B85" s="135" t="s">
        <v>35</v>
      </c>
      <c r="C85" s="136" t="s">
        <v>834</v>
      </c>
      <c r="D85" s="78">
        <v>2</v>
      </c>
      <c r="E85" s="19"/>
      <c r="F85" s="128">
        <f t="shared" si="3"/>
        <v>0</v>
      </c>
    </row>
    <row r="86" spans="1:6" s="168" customFormat="1" ht="12.75">
      <c r="A86" s="125"/>
      <c r="B86" s="135" t="s">
        <v>36</v>
      </c>
      <c r="C86" s="136" t="s">
        <v>834</v>
      </c>
      <c r="D86" s="78">
        <v>2</v>
      </c>
      <c r="E86" s="19"/>
      <c r="F86" s="128">
        <f t="shared" si="3"/>
        <v>0</v>
      </c>
    </row>
    <row r="87" spans="1:6" s="168" customFormat="1" ht="12.75">
      <c r="A87" s="125"/>
      <c r="B87" s="135" t="s">
        <v>37</v>
      </c>
      <c r="C87" s="136" t="s">
        <v>834</v>
      </c>
      <c r="D87" s="78">
        <v>5</v>
      </c>
      <c r="E87" s="19"/>
      <c r="F87" s="128">
        <f t="shared" si="3"/>
        <v>0</v>
      </c>
    </row>
    <row r="88" spans="1:6" s="168" customFormat="1" ht="12.75">
      <c r="A88" s="125"/>
      <c r="B88" s="135" t="s">
        <v>38</v>
      </c>
      <c r="C88" s="136" t="s">
        <v>834</v>
      </c>
      <c r="D88" s="78">
        <v>4</v>
      </c>
      <c r="E88" s="19"/>
      <c r="F88" s="128">
        <f t="shared" si="3"/>
        <v>0</v>
      </c>
    </row>
    <row r="89" spans="1:6" s="168" customFormat="1" ht="12.75">
      <c r="A89" s="125"/>
      <c r="B89" s="135" t="s">
        <v>39</v>
      </c>
      <c r="C89" s="136" t="s">
        <v>834</v>
      </c>
      <c r="D89" s="78">
        <v>1</v>
      </c>
      <c r="E89" s="19"/>
      <c r="F89" s="128">
        <f t="shared" si="3"/>
        <v>0</v>
      </c>
    </row>
    <row r="90" spans="1:6" s="168" customFormat="1" ht="12.75">
      <c r="A90" s="125"/>
      <c r="B90" s="135" t="s">
        <v>40</v>
      </c>
      <c r="C90" s="136" t="s">
        <v>744</v>
      </c>
      <c r="D90" s="78">
        <v>10.26</v>
      </c>
      <c r="E90" s="19"/>
      <c r="F90" s="128">
        <f t="shared" si="3"/>
        <v>0</v>
      </c>
    </row>
    <row r="91" spans="1:6" s="168" customFormat="1" ht="12.75">
      <c r="A91" s="125"/>
      <c r="B91" s="135" t="s">
        <v>41</v>
      </c>
      <c r="C91" s="136" t="s">
        <v>834</v>
      </c>
      <c r="D91" s="78">
        <v>9</v>
      </c>
      <c r="E91" s="19"/>
      <c r="F91" s="128">
        <f t="shared" si="3"/>
        <v>0</v>
      </c>
    </row>
    <row r="92" spans="1:6" s="168" customFormat="1" ht="12.75">
      <c r="A92" s="26"/>
      <c r="B92" s="110" t="s">
        <v>665</v>
      </c>
      <c r="C92" s="122"/>
      <c r="D92" s="137"/>
      <c r="E92" s="137"/>
      <c r="F92" s="161"/>
    </row>
    <row r="93" spans="1:6" s="75" customFormat="1" ht="12.75">
      <c r="A93" s="26"/>
      <c r="B93" s="133" t="s">
        <v>12</v>
      </c>
      <c r="C93" s="26" t="s">
        <v>13</v>
      </c>
      <c r="D93" s="19">
        <v>5</v>
      </c>
      <c r="E93" s="33"/>
      <c r="F93" s="128">
        <f>D93*E93</f>
        <v>0</v>
      </c>
    </row>
    <row r="94" spans="1:6" s="75" customFormat="1" ht="12.75">
      <c r="A94" s="26"/>
      <c r="B94" s="133" t="s">
        <v>82</v>
      </c>
      <c r="C94" s="26" t="s">
        <v>13</v>
      </c>
      <c r="D94" s="19">
        <v>1</v>
      </c>
      <c r="E94" s="33"/>
      <c r="F94" s="128">
        <f>D94*E94</f>
        <v>0</v>
      </c>
    </row>
    <row r="95" spans="1:6" s="75" customFormat="1" ht="12.75">
      <c r="A95" s="26"/>
      <c r="B95" s="133" t="s">
        <v>611</v>
      </c>
      <c r="C95" s="26" t="s">
        <v>744</v>
      </c>
      <c r="D95" s="19">
        <f>6*2.1</f>
        <v>12.600000000000001</v>
      </c>
      <c r="E95" s="19"/>
      <c r="F95" s="128">
        <f>D95*E95</f>
        <v>0</v>
      </c>
    </row>
    <row r="96" spans="1:6" s="75" customFormat="1" ht="12.75">
      <c r="A96" s="208" t="s">
        <v>354</v>
      </c>
      <c r="B96" s="209"/>
      <c r="C96" s="209"/>
      <c r="D96" s="209"/>
      <c r="E96" s="210"/>
      <c r="F96" s="129">
        <f>SUM(F69:F95)</f>
        <v>0</v>
      </c>
    </row>
    <row r="97" spans="1:6" s="75" customFormat="1" ht="12.75">
      <c r="A97" s="197"/>
      <c r="B97" s="197"/>
      <c r="C97" s="197"/>
      <c r="D97" s="197"/>
      <c r="E97" s="197"/>
      <c r="F97" s="197"/>
    </row>
    <row r="98" spans="1:6" s="89" customFormat="1" ht="12.75">
      <c r="A98" s="116" t="s">
        <v>355</v>
      </c>
      <c r="B98" s="198" t="s">
        <v>666</v>
      </c>
      <c r="C98" s="199"/>
      <c r="D98" s="199"/>
      <c r="E98" s="199"/>
      <c r="F98" s="200"/>
    </row>
    <row r="99" spans="1:6" s="89" customFormat="1" ht="12.75">
      <c r="A99" s="117"/>
      <c r="B99" s="170" t="s">
        <v>466</v>
      </c>
      <c r="C99" s="171" t="s">
        <v>744</v>
      </c>
      <c r="D99" s="120">
        <v>13.8</v>
      </c>
      <c r="E99" s="47"/>
      <c r="F99" s="119">
        <f>D99*E99</f>
        <v>0</v>
      </c>
    </row>
    <row r="100" spans="1:6" s="89" customFormat="1" ht="12.75">
      <c r="A100" s="117"/>
      <c r="B100" s="118" t="s">
        <v>467</v>
      </c>
      <c r="C100" s="117" t="s">
        <v>744</v>
      </c>
      <c r="D100" s="47">
        <v>13.8</v>
      </c>
      <c r="E100" s="47"/>
      <c r="F100" s="119">
        <f>D100*E100</f>
        <v>0</v>
      </c>
    </row>
    <row r="101" spans="1:6" s="89" customFormat="1" ht="12.75">
      <c r="A101" s="117"/>
      <c r="B101" s="118" t="s">
        <v>58</v>
      </c>
      <c r="C101" s="117" t="s">
        <v>744</v>
      </c>
      <c r="D101" s="47">
        <v>7</v>
      </c>
      <c r="E101" s="47"/>
      <c r="F101" s="119">
        <f>D101*E101</f>
        <v>0</v>
      </c>
    </row>
    <row r="102" spans="1:6" s="89" customFormat="1" ht="12.75">
      <c r="A102" s="201" t="s">
        <v>356</v>
      </c>
      <c r="B102" s="202"/>
      <c r="C102" s="202"/>
      <c r="D102" s="202"/>
      <c r="E102" s="203"/>
      <c r="F102" s="121">
        <f>SUM(F99:F101)</f>
        <v>0</v>
      </c>
    </row>
    <row r="103" spans="1:6" s="89" customFormat="1" ht="12.75">
      <c r="A103" s="204"/>
      <c r="B103" s="204"/>
      <c r="C103" s="204"/>
      <c r="D103" s="204"/>
      <c r="E103" s="204"/>
      <c r="F103" s="204"/>
    </row>
    <row r="104" spans="1:6" s="75" customFormat="1" ht="12.75">
      <c r="A104" s="64" t="s">
        <v>357</v>
      </c>
      <c r="B104" s="205" t="s">
        <v>667</v>
      </c>
      <c r="C104" s="206"/>
      <c r="D104" s="206"/>
      <c r="E104" s="206"/>
      <c r="F104" s="207"/>
    </row>
    <row r="105" spans="1:6" s="75" customFormat="1" ht="12.75">
      <c r="A105" s="26"/>
      <c r="B105" s="126" t="s">
        <v>668</v>
      </c>
      <c r="C105" s="26" t="s">
        <v>744</v>
      </c>
      <c r="D105" s="19">
        <v>1271.78</v>
      </c>
      <c r="E105" s="19"/>
      <c r="F105" s="128">
        <f aca="true" t="shared" si="4" ref="F105:F110">D105*E105</f>
        <v>0</v>
      </c>
    </row>
    <row r="106" spans="1:6" s="75" customFormat="1" ht="12.75">
      <c r="A106" s="26"/>
      <c r="B106" s="126" t="s">
        <v>612</v>
      </c>
      <c r="C106" s="26" t="s">
        <v>744</v>
      </c>
      <c r="D106" s="19">
        <v>1264.78</v>
      </c>
      <c r="E106" s="19"/>
      <c r="F106" s="128">
        <f t="shared" si="4"/>
        <v>0</v>
      </c>
    </row>
    <row r="107" spans="1:6" s="75" customFormat="1" ht="12.75">
      <c r="A107" s="26"/>
      <c r="B107" s="126" t="s">
        <v>613</v>
      </c>
      <c r="C107" s="26" t="s">
        <v>744</v>
      </c>
      <c r="D107" s="19">
        <v>7</v>
      </c>
      <c r="E107" s="19"/>
      <c r="F107" s="128">
        <f t="shared" si="4"/>
        <v>0</v>
      </c>
    </row>
    <row r="108" spans="1:6" s="75" customFormat="1" ht="12.75">
      <c r="A108" s="26"/>
      <c r="B108" s="126" t="s">
        <v>669</v>
      </c>
      <c r="C108" s="26" t="s">
        <v>806</v>
      </c>
      <c r="D108" s="19">
        <v>154.99</v>
      </c>
      <c r="E108" s="19"/>
      <c r="F108" s="128">
        <f t="shared" si="4"/>
        <v>0</v>
      </c>
    </row>
    <row r="109" spans="1:6" s="75" customFormat="1" ht="12.75">
      <c r="A109" s="26"/>
      <c r="B109" s="126" t="s">
        <v>271</v>
      </c>
      <c r="C109" s="26" t="s">
        <v>806</v>
      </c>
      <c r="D109" s="19">
        <v>2.5</v>
      </c>
      <c r="E109" s="19"/>
      <c r="F109" s="128">
        <f t="shared" si="4"/>
        <v>0</v>
      </c>
    </row>
    <row r="110" spans="1:6" ht="12.75">
      <c r="A110" s="26"/>
      <c r="B110" s="126" t="s">
        <v>272</v>
      </c>
      <c r="C110" s="26" t="s">
        <v>806</v>
      </c>
      <c r="D110" s="19">
        <v>107</v>
      </c>
      <c r="E110" s="19"/>
      <c r="F110" s="128">
        <f t="shared" si="4"/>
        <v>0</v>
      </c>
    </row>
    <row r="111" spans="1:6" ht="12.75">
      <c r="A111" s="208" t="s">
        <v>358</v>
      </c>
      <c r="B111" s="209"/>
      <c r="C111" s="209"/>
      <c r="D111" s="209"/>
      <c r="E111" s="210"/>
      <c r="F111" s="129">
        <f>SUM(F105:F110)</f>
        <v>0</v>
      </c>
    </row>
    <row r="112" spans="1:6" ht="12.75">
      <c r="A112" s="197"/>
      <c r="B112" s="197"/>
      <c r="C112" s="197"/>
      <c r="D112" s="197"/>
      <c r="E112" s="197"/>
      <c r="F112" s="197"/>
    </row>
    <row r="113" spans="1:6" s="89" customFormat="1" ht="12.75">
      <c r="A113" s="116" t="s">
        <v>359</v>
      </c>
      <c r="B113" s="198" t="s">
        <v>670</v>
      </c>
      <c r="C113" s="199"/>
      <c r="D113" s="199"/>
      <c r="E113" s="199"/>
      <c r="F113" s="200"/>
    </row>
    <row r="114" spans="1:6" s="75" customFormat="1" ht="12.75">
      <c r="A114" s="66"/>
      <c r="B114" s="143" t="s">
        <v>395</v>
      </c>
      <c r="C114" s="26" t="s">
        <v>744</v>
      </c>
      <c r="D114" s="72">
        <v>755</v>
      </c>
      <c r="E114" s="19"/>
      <c r="F114" s="128">
        <f>D114*E114</f>
        <v>0</v>
      </c>
    </row>
    <row r="115" spans="1:6" s="75" customFormat="1" ht="12.75">
      <c r="A115" s="67"/>
      <c r="B115" s="143" t="s">
        <v>671</v>
      </c>
      <c r="C115" s="26" t="s">
        <v>744</v>
      </c>
      <c r="D115" s="19">
        <v>77</v>
      </c>
      <c r="E115" s="19"/>
      <c r="F115" s="128">
        <f>D115*E115</f>
        <v>0</v>
      </c>
    </row>
    <row r="116" spans="1:6" s="75" customFormat="1" ht="12.75">
      <c r="A116" s="67"/>
      <c r="B116" s="143" t="s">
        <v>396</v>
      </c>
      <c r="C116" s="26" t="s">
        <v>744</v>
      </c>
      <c r="D116" s="19">
        <v>105</v>
      </c>
      <c r="E116" s="19"/>
      <c r="F116" s="128">
        <f>D116*E116</f>
        <v>0</v>
      </c>
    </row>
    <row r="117" spans="1:6" s="75" customFormat="1" ht="12.75">
      <c r="A117" s="26"/>
      <c r="B117" s="126" t="s">
        <v>672</v>
      </c>
      <c r="C117" s="26" t="s">
        <v>744</v>
      </c>
      <c r="D117" s="19">
        <v>221.45</v>
      </c>
      <c r="E117" s="19"/>
      <c r="F117" s="128">
        <f>D117*E117</f>
        <v>0</v>
      </c>
    </row>
    <row r="118" spans="1:6" s="75" customFormat="1" ht="12.75">
      <c r="A118" s="208" t="s">
        <v>360</v>
      </c>
      <c r="B118" s="209"/>
      <c r="C118" s="209"/>
      <c r="D118" s="209"/>
      <c r="E118" s="210"/>
      <c r="F118" s="129">
        <f>SUM(F114:F117)</f>
        <v>0</v>
      </c>
    </row>
    <row r="119" spans="1:6" s="75" customFormat="1" ht="12.75">
      <c r="A119" s="197"/>
      <c r="B119" s="197"/>
      <c r="C119" s="197"/>
      <c r="D119" s="197"/>
      <c r="E119" s="197"/>
      <c r="F119" s="197"/>
    </row>
    <row r="120" spans="1:6" s="89" customFormat="1" ht="12.75">
      <c r="A120" s="123" t="s">
        <v>361</v>
      </c>
      <c r="B120" s="211" t="s">
        <v>362</v>
      </c>
      <c r="C120" s="212"/>
      <c r="D120" s="212"/>
      <c r="E120" s="212"/>
      <c r="F120" s="212"/>
    </row>
    <row r="121" spans="1:6" s="75" customFormat="1" ht="12.75">
      <c r="A121" s="64" t="s">
        <v>364</v>
      </c>
      <c r="B121" s="213" t="s">
        <v>363</v>
      </c>
      <c r="C121" s="214"/>
      <c r="D121" s="214"/>
      <c r="E121" s="214"/>
      <c r="F121" s="214"/>
    </row>
    <row r="122" spans="1:6" s="89" customFormat="1" ht="12.75">
      <c r="A122" s="26"/>
      <c r="B122" s="141" t="s">
        <v>673</v>
      </c>
      <c r="C122" s="122"/>
      <c r="D122" s="137"/>
      <c r="E122" s="137"/>
      <c r="F122" s="142"/>
    </row>
    <row r="123" spans="1:6" s="89" customFormat="1" ht="12.75">
      <c r="A123" s="117"/>
      <c r="B123" s="118" t="s">
        <v>674</v>
      </c>
      <c r="C123" s="117" t="s">
        <v>744</v>
      </c>
      <c r="D123" s="47">
        <v>959.21</v>
      </c>
      <c r="E123" s="19"/>
      <c r="F123" s="119">
        <f>D123*E123</f>
        <v>0</v>
      </c>
    </row>
    <row r="124" spans="1:6" s="89" customFormat="1" ht="12.75">
      <c r="A124" s="117"/>
      <c r="B124" s="118" t="s">
        <v>675</v>
      </c>
      <c r="C124" s="117" t="s">
        <v>744</v>
      </c>
      <c r="D124" s="47">
        <v>809.07</v>
      </c>
      <c r="E124" s="19"/>
      <c r="F124" s="119">
        <f>D124*E124</f>
        <v>0</v>
      </c>
    </row>
    <row r="125" spans="1:6" s="89" customFormat="1" ht="12.75">
      <c r="A125" s="117"/>
      <c r="B125" s="118" t="s">
        <v>676</v>
      </c>
      <c r="C125" s="117" t="s">
        <v>744</v>
      </c>
      <c r="D125" s="47">
        <v>959.21</v>
      </c>
      <c r="E125" s="19"/>
      <c r="F125" s="119">
        <f>D125*E125</f>
        <v>0</v>
      </c>
    </row>
    <row r="126" spans="1:6" s="89" customFormat="1" ht="12.75">
      <c r="A126" s="117"/>
      <c r="B126" s="118" t="s">
        <v>677</v>
      </c>
      <c r="C126" s="117" t="s">
        <v>744</v>
      </c>
      <c r="D126" s="47">
        <v>959.21</v>
      </c>
      <c r="E126" s="19"/>
      <c r="F126" s="119">
        <f>D126*E126</f>
        <v>0</v>
      </c>
    </row>
    <row r="127" spans="1:6" s="75" customFormat="1" ht="12.75">
      <c r="A127" s="117"/>
      <c r="B127" s="124" t="s">
        <v>678</v>
      </c>
      <c r="C127" s="73"/>
      <c r="D127" s="33"/>
      <c r="E127" s="33"/>
      <c r="F127" s="132"/>
    </row>
    <row r="128" spans="1:6" s="75" customFormat="1" ht="12.75">
      <c r="A128" s="26"/>
      <c r="B128" s="126" t="s">
        <v>675</v>
      </c>
      <c r="C128" s="26" t="s">
        <v>744</v>
      </c>
      <c r="D128" s="19">
        <v>724.74</v>
      </c>
      <c r="E128" s="19"/>
      <c r="F128" s="128">
        <f>D128*E128</f>
        <v>0</v>
      </c>
    </row>
    <row r="129" spans="1:6" s="75" customFormat="1" ht="12.75">
      <c r="A129" s="208" t="s">
        <v>366</v>
      </c>
      <c r="B129" s="209"/>
      <c r="C129" s="209"/>
      <c r="D129" s="209"/>
      <c r="E129" s="210"/>
      <c r="F129" s="129">
        <f>SUM(F123:F128)</f>
        <v>0</v>
      </c>
    </row>
    <row r="130" spans="1:6" s="75" customFormat="1" ht="12.75">
      <c r="A130" s="197"/>
      <c r="B130" s="197"/>
      <c r="C130" s="197"/>
      <c r="D130" s="197"/>
      <c r="E130" s="197"/>
      <c r="F130" s="197"/>
    </row>
    <row r="131" spans="1:6" s="89" customFormat="1" ht="12.75">
      <c r="A131" s="116" t="s">
        <v>367</v>
      </c>
      <c r="B131" s="198" t="s">
        <v>365</v>
      </c>
      <c r="C131" s="199"/>
      <c r="D131" s="199"/>
      <c r="E131" s="199"/>
      <c r="F131" s="200"/>
    </row>
    <row r="132" spans="1:6" s="75" customFormat="1" ht="12.75">
      <c r="A132" s="117"/>
      <c r="B132" s="124" t="s">
        <v>679</v>
      </c>
      <c r="C132" s="73"/>
      <c r="D132" s="33"/>
      <c r="E132" s="33"/>
      <c r="F132" s="132"/>
    </row>
    <row r="133" spans="1:6" s="75" customFormat="1" ht="12.75">
      <c r="A133" s="26"/>
      <c r="B133" s="126" t="s">
        <v>680</v>
      </c>
      <c r="C133" s="26" t="s">
        <v>744</v>
      </c>
      <c r="D133" s="19">
        <v>1036.82</v>
      </c>
      <c r="E133" s="19"/>
      <c r="F133" s="128">
        <f>D133*E133</f>
        <v>0</v>
      </c>
    </row>
    <row r="134" spans="1:6" s="75" customFormat="1" ht="12.75">
      <c r="A134" s="26"/>
      <c r="B134" s="126" t="s">
        <v>674</v>
      </c>
      <c r="C134" s="26" t="s">
        <v>744</v>
      </c>
      <c r="D134" s="19">
        <v>460.27</v>
      </c>
      <c r="E134" s="19"/>
      <c r="F134" s="128">
        <f>D134*E134</f>
        <v>0</v>
      </c>
    </row>
    <row r="135" spans="1:6" s="75" customFormat="1" ht="12.75">
      <c r="A135" s="26"/>
      <c r="B135" s="126" t="s">
        <v>675</v>
      </c>
      <c r="C135" s="26" t="s">
        <v>744</v>
      </c>
      <c r="D135" s="19">
        <v>576.55</v>
      </c>
      <c r="E135" s="19"/>
      <c r="F135" s="128">
        <f>D135*E135</f>
        <v>0</v>
      </c>
    </row>
    <row r="136" spans="1:6" s="75" customFormat="1" ht="12.75">
      <c r="A136" s="26"/>
      <c r="B136" s="126" t="s">
        <v>681</v>
      </c>
      <c r="C136" s="26" t="s">
        <v>744</v>
      </c>
      <c r="D136" s="19">
        <v>460.27</v>
      </c>
      <c r="E136" s="19"/>
      <c r="F136" s="128">
        <f>D136*E136</f>
        <v>0</v>
      </c>
    </row>
    <row r="137" spans="1:6" s="75" customFormat="1" ht="12.75">
      <c r="A137" s="26"/>
      <c r="B137" s="126" t="s">
        <v>682</v>
      </c>
      <c r="C137" s="26" t="s">
        <v>744</v>
      </c>
      <c r="D137" s="19">
        <v>460.27</v>
      </c>
      <c r="E137" s="19"/>
      <c r="F137" s="128">
        <f>D137*E137</f>
        <v>0</v>
      </c>
    </row>
    <row r="138" spans="1:6" s="75" customFormat="1" ht="12.75">
      <c r="A138" s="208" t="s">
        <v>368</v>
      </c>
      <c r="B138" s="209"/>
      <c r="C138" s="209"/>
      <c r="D138" s="209"/>
      <c r="E138" s="210"/>
      <c r="F138" s="129">
        <f>SUM(F133:F137)</f>
        <v>0</v>
      </c>
    </row>
    <row r="139" spans="1:6" s="75" customFormat="1" ht="12.75">
      <c r="A139" s="197"/>
      <c r="B139" s="197"/>
      <c r="C139" s="197"/>
      <c r="D139" s="197"/>
      <c r="E139" s="197"/>
      <c r="F139" s="197"/>
    </row>
    <row r="140" spans="1:6" s="89" customFormat="1" ht="12.75">
      <c r="A140" s="116" t="s">
        <v>369</v>
      </c>
      <c r="B140" s="198" t="s">
        <v>683</v>
      </c>
      <c r="C140" s="199"/>
      <c r="D140" s="199"/>
      <c r="E140" s="199"/>
      <c r="F140" s="200"/>
    </row>
    <row r="141" spans="1:6" s="89" customFormat="1" ht="12.75">
      <c r="A141" s="117"/>
      <c r="B141" s="118" t="s">
        <v>684</v>
      </c>
      <c r="C141" s="117" t="s">
        <v>744</v>
      </c>
      <c r="D141" s="19">
        <v>1707</v>
      </c>
      <c r="E141" s="19"/>
      <c r="F141" s="119">
        <f aca="true" t="shared" si="5" ref="F141:F148">D141*E141</f>
        <v>0</v>
      </c>
    </row>
    <row r="142" spans="1:6" s="89" customFormat="1" ht="12.75">
      <c r="A142" s="117"/>
      <c r="B142" s="118" t="s">
        <v>685</v>
      </c>
      <c r="C142" s="117" t="s">
        <v>744</v>
      </c>
      <c r="D142" s="19">
        <v>1304.1</v>
      </c>
      <c r="E142" s="19"/>
      <c r="F142" s="119">
        <f t="shared" si="5"/>
        <v>0</v>
      </c>
    </row>
    <row r="143" spans="1:6" s="89" customFormat="1" ht="12.75">
      <c r="A143" s="117"/>
      <c r="B143" s="118" t="s">
        <v>686</v>
      </c>
      <c r="C143" s="117" t="s">
        <v>744</v>
      </c>
      <c r="D143" s="19">
        <f>140+74+10</f>
        <v>224</v>
      </c>
      <c r="E143" s="19"/>
      <c r="F143" s="119">
        <f t="shared" si="5"/>
        <v>0</v>
      </c>
    </row>
    <row r="144" spans="1:6" s="89" customFormat="1" ht="12.75">
      <c r="A144" s="117"/>
      <c r="B144" s="118" t="s">
        <v>782</v>
      </c>
      <c r="C144" s="117" t="s">
        <v>744</v>
      </c>
      <c r="D144" s="19">
        <f>36</f>
        <v>36</v>
      </c>
      <c r="E144" s="19"/>
      <c r="F144" s="119">
        <f t="shared" si="5"/>
        <v>0</v>
      </c>
    </row>
    <row r="145" spans="1:6" s="89" customFormat="1" ht="12.75">
      <c r="A145" s="117"/>
      <c r="B145" s="118" t="s">
        <v>783</v>
      </c>
      <c r="C145" s="117" t="s">
        <v>744</v>
      </c>
      <c r="D145" s="19">
        <f>D144</f>
        <v>36</v>
      </c>
      <c r="E145" s="19"/>
      <c r="F145" s="119">
        <f t="shared" si="5"/>
        <v>0</v>
      </c>
    </row>
    <row r="146" spans="1:6" s="89" customFormat="1" ht="12.75">
      <c r="A146" s="117"/>
      <c r="B146" s="118" t="s">
        <v>14</v>
      </c>
      <c r="C146" s="117" t="s">
        <v>744</v>
      </c>
      <c r="D146" s="19">
        <v>470</v>
      </c>
      <c r="E146" s="19"/>
      <c r="F146" s="119">
        <f t="shared" si="5"/>
        <v>0</v>
      </c>
    </row>
    <row r="147" spans="1:6" s="89" customFormat="1" ht="12.75">
      <c r="A147" s="117"/>
      <c r="B147" s="118" t="s">
        <v>687</v>
      </c>
      <c r="C147" s="117" t="s">
        <v>744</v>
      </c>
      <c r="D147" s="19">
        <v>885</v>
      </c>
      <c r="E147" s="19"/>
      <c r="F147" s="119">
        <f t="shared" si="5"/>
        <v>0</v>
      </c>
    </row>
    <row r="148" spans="1:6" s="89" customFormat="1" ht="12.75">
      <c r="A148" s="117"/>
      <c r="B148" s="118" t="s">
        <v>688</v>
      </c>
      <c r="C148" s="117" t="s">
        <v>806</v>
      </c>
      <c r="D148" s="19">
        <f>77</f>
        <v>77</v>
      </c>
      <c r="E148" s="19"/>
      <c r="F148" s="119">
        <f t="shared" si="5"/>
        <v>0</v>
      </c>
    </row>
    <row r="149" spans="1:6" s="89" customFormat="1" ht="12.75">
      <c r="A149" s="201" t="s">
        <v>370</v>
      </c>
      <c r="B149" s="202"/>
      <c r="C149" s="202"/>
      <c r="D149" s="202"/>
      <c r="E149" s="203"/>
      <c r="F149" s="121">
        <f>SUM(F141:F148)</f>
        <v>0</v>
      </c>
    </row>
    <row r="150" spans="1:6" s="89" customFormat="1" ht="12.75">
      <c r="A150" s="204"/>
      <c r="B150" s="204"/>
      <c r="C150" s="204"/>
      <c r="D150" s="204"/>
      <c r="E150" s="204"/>
      <c r="F150" s="204"/>
    </row>
    <row r="151" spans="1:6" s="75" customFormat="1" ht="12.75">
      <c r="A151" s="64" t="s">
        <v>371</v>
      </c>
      <c r="B151" s="205" t="s">
        <v>689</v>
      </c>
      <c r="C151" s="206"/>
      <c r="D151" s="206"/>
      <c r="E151" s="206"/>
      <c r="F151" s="207"/>
    </row>
    <row r="152" spans="1:6" s="75" customFormat="1" ht="12.75">
      <c r="A152" s="26"/>
      <c r="B152" s="126" t="s">
        <v>690</v>
      </c>
      <c r="C152" s="26" t="s">
        <v>806</v>
      </c>
      <c r="D152" s="19">
        <v>32.8</v>
      </c>
      <c r="E152" s="19"/>
      <c r="F152" s="128">
        <f>D152*E152</f>
        <v>0</v>
      </c>
    </row>
    <row r="153" spans="1:6" s="75" customFormat="1" ht="12.75">
      <c r="A153" s="26"/>
      <c r="B153" s="126" t="s">
        <v>784</v>
      </c>
      <c r="C153" s="26" t="s">
        <v>806</v>
      </c>
      <c r="D153" s="19">
        <f>D155+100</f>
        <v>648</v>
      </c>
      <c r="E153" s="19"/>
      <c r="F153" s="128">
        <f>D153*E153</f>
        <v>0</v>
      </c>
    </row>
    <row r="154" spans="1:6" s="75" customFormat="1" ht="12.75">
      <c r="A154" s="26"/>
      <c r="B154" s="126" t="s">
        <v>691</v>
      </c>
      <c r="C154" s="26" t="s">
        <v>806</v>
      </c>
      <c r="D154" s="19">
        <f>D156+100</f>
        <v>100</v>
      </c>
      <c r="E154" s="19"/>
      <c r="F154" s="128">
        <f>D154*E154</f>
        <v>0</v>
      </c>
    </row>
    <row r="155" spans="1:6" s="75" customFormat="1" ht="12.75">
      <c r="A155" s="26"/>
      <c r="B155" s="172" t="s">
        <v>692</v>
      </c>
      <c r="C155" s="26" t="s">
        <v>806</v>
      </c>
      <c r="D155" s="19">
        <f>4*(26+7+17)+(19+8+12)*2+(50+23+21+20+14+14+17+28+17+13+23)+(16+14)</f>
        <v>548</v>
      </c>
      <c r="E155" s="19"/>
      <c r="F155" s="128">
        <f>D155*E155</f>
        <v>0</v>
      </c>
    </row>
    <row r="156" spans="1:6" s="75" customFormat="1" ht="12.75">
      <c r="A156" s="208" t="s">
        <v>372</v>
      </c>
      <c r="B156" s="209"/>
      <c r="C156" s="209"/>
      <c r="D156" s="209"/>
      <c r="E156" s="210"/>
      <c r="F156" s="129">
        <f>SUM(F152:F155)</f>
        <v>0</v>
      </c>
    </row>
    <row r="157" spans="1:6" s="75" customFormat="1" ht="12.75">
      <c r="A157" s="197"/>
      <c r="B157" s="197"/>
      <c r="C157" s="197"/>
      <c r="D157" s="197"/>
      <c r="E157" s="197"/>
      <c r="F157" s="197"/>
    </row>
    <row r="158" spans="1:6" s="89" customFormat="1" ht="12.75">
      <c r="A158" s="116" t="s">
        <v>373</v>
      </c>
      <c r="B158" s="198" t="s">
        <v>693</v>
      </c>
      <c r="C158" s="199"/>
      <c r="D158" s="199"/>
      <c r="E158" s="199"/>
      <c r="F158" s="200"/>
    </row>
    <row r="159" spans="1:6" s="75" customFormat="1" ht="12.75">
      <c r="A159" s="117"/>
      <c r="B159" s="124" t="s">
        <v>694</v>
      </c>
      <c r="C159" s="73"/>
      <c r="D159" s="33"/>
      <c r="E159" s="33"/>
      <c r="F159" s="132"/>
    </row>
    <row r="160" spans="1:6" s="75" customFormat="1" ht="12.75">
      <c r="A160" s="26"/>
      <c r="B160" s="126" t="s">
        <v>695</v>
      </c>
      <c r="C160" s="26" t="s">
        <v>744</v>
      </c>
      <c r="D160" s="19">
        <v>638.78</v>
      </c>
      <c r="E160" s="19"/>
      <c r="F160" s="128">
        <f>D160*E160</f>
        <v>0</v>
      </c>
    </row>
    <row r="161" spans="1:6" s="89" customFormat="1" ht="12.75">
      <c r="A161" s="26"/>
      <c r="B161" s="173" t="s">
        <v>696</v>
      </c>
      <c r="C161" s="117" t="s">
        <v>744</v>
      </c>
      <c r="D161" s="47">
        <v>77.295</v>
      </c>
      <c r="E161" s="19"/>
      <c r="F161" s="119">
        <f>D161*E161</f>
        <v>0</v>
      </c>
    </row>
    <row r="162" spans="1:6" s="75" customFormat="1" ht="12.75">
      <c r="A162" s="117"/>
      <c r="B162" s="124" t="s">
        <v>697</v>
      </c>
      <c r="C162" s="73"/>
      <c r="D162" s="33"/>
      <c r="E162" s="33"/>
      <c r="F162" s="132"/>
    </row>
    <row r="163" spans="1:6" s="75" customFormat="1" ht="12.75">
      <c r="A163" s="26"/>
      <c r="B163" s="126" t="s">
        <v>614</v>
      </c>
      <c r="C163" s="26" t="s">
        <v>744</v>
      </c>
      <c r="D163" s="19">
        <v>606.18</v>
      </c>
      <c r="E163" s="19"/>
      <c r="F163" s="128">
        <f>D163*E163</f>
        <v>0</v>
      </c>
    </row>
    <row r="164" spans="1:6" s="89" customFormat="1" ht="12.75">
      <c r="A164" s="26"/>
      <c r="B164" s="141" t="s">
        <v>678</v>
      </c>
      <c r="C164" s="122"/>
      <c r="D164" s="137"/>
      <c r="E164" s="33"/>
      <c r="F164" s="142"/>
    </row>
    <row r="165" spans="1:6" s="89" customFormat="1" ht="12.75">
      <c r="A165" s="117"/>
      <c r="B165" s="118" t="s">
        <v>698</v>
      </c>
      <c r="C165" s="117" t="s">
        <v>744</v>
      </c>
      <c r="D165" s="47">
        <v>732.68</v>
      </c>
      <c r="E165" s="19"/>
      <c r="F165" s="119">
        <f>D165*E165</f>
        <v>0</v>
      </c>
    </row>
    <row r="166" spans="1:6" s="75" customFormat="1" ht="12.75">
      <c r="A166" s="117"/>
      <c r="B166" s="124" t="s">
        <v>699</v>
      </c>
      <c r="C166" s="73"/>
      <c r="D166" s="33"/>
      <c r="E166" s="33"/>
      <c r="F166" s="132"/>
    </row>
    <row r="167" spans="1:6" s="75" customFormat="1" ht="12.75">
      <c r="A167" s="26"/>
      <c r="B167" s="126" t="s">
        <v>615</v>
      </c>
      <c r="C167" s="26" t="s">
        <v>744</v>
      </c>
      <c r="D167" s="19">
        <v>257.6</v>
      </c>
      <c r="E167" s="19"/>
      <c r="F167" s="128">
        <f>D167*E167</f>
        <v>0</v>
      </c>
    </row>
    <row r="168" spans="1:6" s="75" customFormat="1" ht="12.75">
      <c r="A168" s="26"/>
      <c r="B168" s="126" t="s">
        <v>616</v>
      </c>
      <c r="C168" s="26" t="s">
        <v>744</v>
      </c>
      <c r="D168" s="19">
        <v>54.8</v>
      </c>
      <c r="E168" s="19"/>
      <c r="F168" s="128">
        <f>D168*E168</f>
        <v>0</v>
      </c>
    </row>
    <row r="169" spans="1:6" s="75" customFormat="1" ht="12.75">
      <c r="A169" s="26"/>
      <c r="B169" s="126" t="s">
        <v>617</v>
      </c>
      <c r="C169" s="26" t="s">
        <v>744</v>
      </c>
      <c r="D169" s="19">
        <v>170.5</v>
      </c>
      <c r="E169" s="19"/>
      <c r="F169" s="128">
        <f>D169*E169</f>
        <v>0</v>
      </c>
    </row>
    <row r="170" spans="1:6" s="75" customFormat="1" ht="12.75">
      <c r="A170" s="208" t="s">
        <v>374</v>
      </c>
      <c r="B170" s="209"/>
      <c r="C170" s="209"/>
      <c r="D170" s="209"/>
      <c r="E170" s="210"/>
      <c r="F170" s="129">
        <f>SUM(F160:F169)</f>
        <v>0</v>
      </c>
    </row>
    <row r="171" spans="1:6" s="75" customFormat="1" ht="12.75">
      <c r="A171" s="197"/>
      <c r="B171" s="197"/>
      <c r="C171" s="197"/>
      <c r="D171" s="197"/>
      <c r="E171" s="197"/>
      <c r="F171" s="197"/>
    </row>
    <row r="172" spans="1:6" s="89" customFormat="1" ht="12.75">
      <c r="A172" s="116" t="s">
        <v>375</v>
      </c>
      <c r="B172" s="198" t="s">
        <v>700</v>
      </c>
      <c r="C172" s="199"/>
      <c r="D172" s="199"/>
      <c r="E172" s="199"/>
      <c r="F172" s="200"/>
    </row>
    <row r="173" spans="1:6" s="89" customFormat="1" ht="12.75">
      <c r="A173" s="117"/>
      <c r="B173" s="170" t="s">
        <v>618</v>
      </c>
      <c r="C173" s="171" t="s">
        <v>744</v>
      </c>
      <c r="D173" s="120">
        <v>43.5</v>
      </c>
      <c r="E173" s="19"/>
      <c r="F173" s="119">
        <f aca="true" t="shared" si="6" ref="F173:F193">D173*E173</f>
        <v>0</v>
      </c>
    </row>
    <row r="174" spans="1:6" s="89" customFormat="1" ht="12.75">
      <c r="A174" s="117"/>
      <c r="B174" s="170" t="s">
        <v>15</v>
      </c>
      <c r="C174" s="171" t="s">
        <v>744</v>
      </c>
      <c r="D174" s="120">
        <v>10.5</v>
      </c>
      <c r="E174" s="19"/>
      <c r="F174" s="119">
        <f t="shared" si="6"/>
        <v>0</v>
      </c>
    </row>
    <row r="175" spans="1:6" s="89" customFormat="1" ht="12.75">
      <c r="A175" s="117"/>
      <c r="B175" s="170" t="s">
        <v>16</v>
      </c>
      <c r="C175" s="171" t="s">
        <v>744</v>
      </c>
      <c r="D175" s="120">
        <v>53</v>
      </c>
      <c r="E175" s="19"/>
      <c r="F175" s="119">
        <f t="shared" si="6"/>
        <v>0</v>
      </c>
    </row>
    <row r="176" spans="1:6" s="89" customFormat="1" ht="12.75">
      <c r="A176" s="117"/>
      <c r="B176" s="170" t="s">
        <v>619</v>
      </c>
      <c r="C176" s="171" t="s">
        <v>744</v>
      </c>
      <c r="D176" s="120">
        <v>35.7</v>
      </c>
      <c r="E176" s="19"/>
      <c r="F176" s="119">
        <f t="shared" si="6"/>
        <v>0</v>
      </c>
    </row>
    <row r="177" spans="1:6" s="89" customFormat="1" ht="12.75">
      <c r="A177" s="117"/>
      <c r="B177" s="170" t="s">
        <v>620</v>
      </c>
      <c r="C177" s="171" t="s">
        <v>806</v>
      </c>
      <c r="D177" s="120">
        <v>65.8</v>
      </c>
      <c r="E177" s="19"/>
      <c r="F177" s="119">
        <f t="shared" si="6"/>
        <v>0</v>
      </c>
    </row>
    <row r="178" spans="1:6" s="89" customFormat="1" ht="12.75">
      <c r="A178" s="117"/>
      <c r="B178" s="118" t="s">
        <v>621</v>
      </c>
      <c r="C178" s="117" t="s">
        <v>806</v>
      </c>
      <c r="D178" s="47">
        <f>D177+(2*2)+(2*0.4)+(2*2.45)+(2.6+0.8+1.55+0.5+1.55)+(1.8+0.5+1.2)+(2.25+4.85+6.4)</f>
        <v>99.5</v>
      </c>
      <c r="E178" s="19"/>
      <c r="F178" s="119">
        <f t="shared" si="6"/>
        <v>0</v>
      </c>
    </row>
    <row r="179" spans="1:6" s="89" customFormat="1" ht="12.75">
      <c r="A179" s="117"/>
      <c r="B179" s="118" t="s">
        <v>622</v>
      </c>
      <c r="C179" s="117" t="s">
        <v>806</v>
      </c>
      <c r="D179" s="47">
        <f>5*(3.9+1.2)+(4*1.65)+3*(2.55+1.65)+6*(1.65+1.05)+(1.2*4)+(0.8*6)+2*(1.65*4*3)+(3*0.9*3)+2*(1.65*3)+(0.6*3)+(0.45*2)</f>
        <v>130.8</v>
      </c>
      <c r="E179" s="19"/>
      <c r="F179" s="119">
        <f t="shared" si="6"/>
        <v>0</v>
      </c>
    </row>
    <row r="180" spans="1:6" s="89" customFormat="1" ht="12.75">
      <c r="A180" s="117"/>
      <c r="B180" s="118" t="s">
        <v>623</v>
      </c>
      <c r="C180" s="117" t="s">
        <v>806</v>
      </c>
      <c r="D180" s="47">
        <v>90.4</v>
      </c>
      <c r="E180" s="19"/>
      <c r="F180" s="119">
        <f t="shared" si="6"/>
        <v>0</v>
      </c>
    </row>
    <row r="181" spans="1:6" s="89" customFormat="1" ht="12.75">
      <c r="A181" s="117"/>
      <c r="B181" s="118" t="s">
        <v>17</v>
      </c>
      <c r="C181" s="117" t="s">
        <v>806</v>
      </c>
      <c r="D181" s="47">
        <v>19.2</v>
      </c>
      <c r="E181" s="19"/>
      <c r="F181" s="119">
        <f t="shared" si="6"/>
        <v>0</v>
      </c>
    </row>
    <row r="182" spans="1:6" s="89" customFormat="1" ht="12.75">
      <c r="A182" s="117"/>
      <c r="B182" s="170" t="s">
        <v>701</v>
      </c>
      <c r="C182" s="174" t="s">
        <v>834</v>
      </c>
      <c r="D182" s="120">
        <v>2</v>
      </c>
      <c r="E182" s="19"/>
      <c r="F182" s="119">
        <f t="shared" si="6"/>
        <v>0</v>
      </c>
    </row>
    <row r="183" spans="1:6" s="89" customFormat="1" ht="12.75">
      <c r="A183" s="117"/>
      <c r="B183" s="118" t="s">
        <v>624</v>
      </c>
      <c r="C183" s="117" t="s">
        <v>806</v>
      </c>
      <c r="D183" s="47">
        <v>10.9</v>
      </c>
      <c r="E183" s="19"/>
      <c r="F183" s="119">
        <f t="shared" si="6"/>
        <v>0</v>
      </c>
    </row>
    <row r="184" spans="1:6" s="89" customFormat="1" ht="12.75">
      <c r="A184" s="117"/>
      <c r="B184" s="118" t="s">
        <v>702</v>
      </c>
      <c r="C184" s="117" t="s">
        <v>806</v>
      </c>
      <c r="D184" s="47">
        <v>11.79</v>
      </c>
      <c r="E184" s="19"/>
      <c r="F184" s="119">
        <f t="shared" si="6"/>
        <v>0</v>
      </c>
    </row>
    <row r="185" spans="1:6" s="89" customFormat="1" ht="12.75">
      <c r="A185" s="117"/>
      <c r="B185" s="118" t="s">
        <v>625</v>
      </c>
      <c r="C185" s="144" t="s">
        <v>834</v>
      </c>
      <c r="D185" s="47">
        <v>1</v>
      </c>
      <c r="E185" s="19"/>
      <c r="F185" s="119">
        <f t="shared" si="6"/>
        <v>0</v>
      </c>
    </row>
    <row r="186" spans="1:6" s="48" customFormat="1" ht="12.75">
      <c r="A186" s="117"/>
      <c r="B186" s="170" t="s">
        <v>18</v>
      </c>
      <c r="C186" s="171" t="s">
        <v>703</v>
      </c>
      <c r="D186" s="120">
        <v>2</v>
      </c>
      <c r="E186" s="19"/>
      <c r="F186" s="119">
        <f t="shared" si="6"/>
        <v>0</v>
      </c>
    </row>
    <row r="187" spans="1:6" s="48" customFormat="1" ht="12.75">
      <c r="A187" s="117"/>
      <c r="B187" s="170" t="s">
        <v>19</v>
      </c>
      <c r="C187" s="171" t="s">
        <v>834</v>
      </c>
      <c r="D187" s="120">
        <v>8</v>
      </c>
      <c r="E187" s="47"/>
      <c r="F187" s="119">
        <f t="shared" si="6"/>
        <v>0</v>
      </c>
    </row>
    <row r="188" spans="1:6" s="48" customFormat="1" ht="12.75">
      <c r="A188" s="117"/>
      <c r="B188" s="170" t="s">
        <v>20</v>
      </c>
      <c r="C188" s="171" t="s">
        <v>703</v>
      </c>
      <c r="D188" s="120">
        <v>2</v>
      </c>
      <c r="E188" s="47"/>
      <c r="F188" s="119">
        <f t="shared" si="6"/>
        <v>0</v>
      </c>
    </row>
    <row r="189" spans="1:6" s="48" customFormat="1" ht="12.75">
      <c r="A189" s="117"/>
      <c r="B189" s="170" t="s">
        <v>704</v>
      </c>
      <c r="C189" s="171" t="s">
        <v>806</v>
      </c>
      <c r="D189" s="120">
        <v>2.85</v>
      </c>
      <c r="E189" s="19"/>
      <c r="F189" s="119">
        <f t="shared" si="6"/>
        <v>0</v>
      </c>
    </row>
    <row r="190" spans="1:6" s="48" customFormat="1" ht="12.75">
      <c r="A190" s="117"/>
      <c r="B190" s="170" t="s">
        <v>705</v>
      </c>
      <c r="C190" s="171" t="s">
        <v>806</v>
      </c>
      <c r="D190" s="120">
        <f>4.6*2</f>
        <v>9.2</v>
      </c>
      <c r="E190" s="19"/>
      <c r="F190" s="119">
        <f t="shared" si="6"/>
        <v>0</v>
      </c>
    </row>
    <row r="191" spans="1:6" s="48" customFormat="1" ht="12.75">
      <c r="A191" s="117"/>
      <c r="B191" s="170" t="s">
        <v>706</v>
      </c>
      <c r="C191" s="174" t="s">
        <v>834</v>
      </c>
      <c r="D191" s="120">
        <v>3</v>
      </c>
      <c r="E191" s="19"/>
      <c r="F191" s="119">
        <f t="shared" si="6"/>
        <v>0</v>
      </c>
    </row>
    <row r="192" spans="1:6" s="48" customFormat="1" ht="12.75">
      <c r="A192" s="117"/>
      <c r="B192" s="170" t="s">
        <v>707</v>
      </c>
      <c r="C192" s="174" t="s">
        <v>834</v>
      </c>
      <c r="D192" s="120">
        <v>2</v>
      </c>
      <c r="E192" s="19"/>
      <c r="F192" s="119">
        <f t="shared" si="6"/>
        <v>0</v>
      </c>
    </row>
    <row r="193" spans="1:6" s="48" customFormat="1" ht="12.75">
      <c r="A193" s="117"/>
      <c r="B193" s="170" t="s">
        <v>708</v>
      </c>
      <c r="C193" s="174" t="s">
        <v>834</v>
      </c>
      <c r="D193" s="120">
        <v>1</v>
      </c>
      <c r="E193" s="19"/>
      <c r="F193" s="119">
        <f t="shared" si="6"/>
        <v>0</v>
      </c>
    </row>
    <row r="194" spans="1:6" s="48" customFormat="1" ht="12.75">
      <c r="A194" s="201" t="s">
        <v>376</v>
      </c>
      <c r="B194" s="202"/>
      <c r="C194" s="202"/>
      <c r="D194" s="202"/>
      <c r="E194" s="203"/>
      <c r="F194" s="121">
        <f>SUM(F173:F193)</f>
        <v>0</v>
      </c>
    </row>
    <row r="195" spans="1:6" s="95" customFormat="1" ht="12.75">
      <c r="A195" s="77"/>
      <c r="B195" s="74"/>
      <c r="C195" s="115"/>
      <c r="D195" s="50"/>
      <c r="E195" s="88"/>
      <c r="F195" s="50"/>
    </row>
    <row r="196" spans="1:6" s="60" customFormat="1" ht="12.75">
      <c r="A196" s="45" t="s">
        <v>408</v>
      </c>
      <c r="B196" s="68" t="s">
        <v>409</v>
      </c>
      <c r="C196" s="6"/>
      <c r="D196" s="19"/>
      <c r="E196" s="24"/>
      <c r="F196" s="17"/>
    </row>
    <row r="197" spans="1:6" s="48" customFormat="1" ht="12.75">
      <c r="A197" s="107" t="s">
        <v>196</v>
      </c>
      <c r="B197" s="113" t="s">
        <v>197</v>
      </c>
      <c r="C197" s="46"/>
      <c r="D197" s="47"/>
      <c r="E197" s="86"/>
      <c r="F197" s="50"/>
    </row>
    <row r="198" spans="1:6" s="60" customFormat="1" ht="12.75">
      <c r="A198" s="45" t="s">
        <v>822</v>
      </c>
      <c r="B198" s="68" t="s">
        <v>824</v>
      </c>
      <c r="C198" s="6"/>
      <c r="D198" s="19"/>
      <c r="E198" s="24"/>
      <c r="F198" s="17"/>
    </row>
    <row r="199" spans="1:6" s="48" customFormat="1" ht="12.75">
      <c r="A199" s="107" t="s">
        <v>825</v>
      </c>
      <c r="B199" s="113" t="s">
        <v>790</v>
      </c>
      <c r="C199" s="46"/>
      <c r="D199" s="47"/>
      <c r="E199" s="86"/>
      <c r="F199" s="50"/>
    </row>
    <row r="200" spans="1:6" s="48" customFormat="1" ht="12.75">
      <c r="A200" s="144"/>
      <c r="B200" s="138" t="s">
        <v>827</v>
      </c>
      <c r="C200" s="144" t="s">
        <v>806</v>
      </c>
      <c r="D200" s="120">
        <v>172</v>
      </c>
      <c r="E200" s="24"/>
      <c r="F200" s="50">
        <f>E200*D200</f>
        <v>0</v>
      </c>
    </row>
    <row r="201" spans="1:6" s="48" customFormat="1" ht="12.75">
      <c r="A201" s="144"/>
      <c r="B201" s="138" t="s">
        <v>828</v>
      </c>
      <c r="C201" s="144" t="s">
        <v>806</v>
      </c>
      <c r="D201" s="120">
        <v>169</v>
      </c>
      <c r="E201" s="24"/>
      <c r="F201" s="50">
        <f>E201*D201</f>
        <v>0</v>
      </c>
    </row>
    <row r="202" spans="1:6" s="48" customFormat="1" ht="12.75">
      <c r="A202" s="144"/>
      <c r="B202" s="138" t="s">
        <v>829</v>
      </c>
      <c r="C202" s="144" t="s">
        <v>806</v>
      </c>
      <c r="D202" s="120">
        <v>66</v>
      </c>
      <c r="E202" s="24"/>
      <c r="F202" s="50">
        <f>E202*D202</f>
        <v>0</v>
      </c>
    </row>
    <row r="203" spans="1:6" s="48" customFormat="1" ht="12.75">
      <c r="A203" s="144"/>
      <c r="B203" s="138" t="s">
        <v>830</v>
      </c>
      <c r="C203" s="144" t="s">
        <v>806</v>
      </c>
      <c r="D203" s="47">
        <v>39</v>
      </c>
      <c r="E203" s="24"/>
      <c r="F203" s="50">
        <f>E203*D203</f>
        <v>0</v>
      </c>
    </row>
    <row r="204" spans="1:6" s="95" customFormat="1" ht="12.75">
      <c r="A204" s="144"/>
      <c r="B204" s="138" t="s">
        <v>831</v>
      </c>
      <c r="C204" s="144" t="s">
        <v>806</v>
      </c>
      <c r="D204" s="120">
        <v>87</v>
      </c>
      <c r="E204" s="24"/>
      <c r="F204" s="50">
        <f>E204*D204</f>
        <v>0</v>
      </c>
    </row>
    <row r="205" spans="1:6" s="60" customFormat="1" ht="12.75">
      <c r="A205" s="45" t="s">
        <v>832</v>
      </c>
      <c r="B205" s="1" t="s">
        <v>791</v>
      </c>
      <c r="C205" s="1"/>
      <c r="D205" s="11"/>
      <c r="E205" s="24"/>
      <c r="F205" s="15"/>
    </row>
    <row r="206" spans="1:6" s="60" customFormat="1" ht="12.75">
      <c r="A206" s="42"/>
      <c r="B206" s="143" t="s">
        <v>833</v>
      </c>
      <c r="C206" s="42" t="s">
        <v>834</v>
      </c>
      <c r="D206" s="78">
        <v>125</v>
      </c>
      <c r="E206" s="10"/>
      <c r="F206" s="17">
        <f aca="true" t="shared" si="7" ref="F206:F213">E206*D206</f>
        <v>0</v>
      </c>
    </row>
    <row r="207" spans="1:6" s="60" customFormat="1" ht="12.75">
      <c r="A207" s="42"/>
      <c r="B207" s="143" t="s">
        <v>835</v>
      </c>
      <c r="C207" s="42" t="s">
        <v>834</v>
      </c>
      <c r="D207" s="78">
        <v>30</v>
      </c>
      <c r="E207" s="10"/>
      <c r="F207" s="17">
        <f t="shared" si="7"/>
        <v>0</v>
      </c>
    </row>
    <row r="208" spans="1:6" s="60" customFormat="1" ht="12.75">
      <c r="A208" s="42"/>
      <c r="B208" s="143" t="s">
        <v>836</v>
      </c>
      <c r="C208" s="42" t="s">
        <v>834</v>
      </c>
      <c r="D208" s="78">
        <v>30</v>
      </c>
      <c r="E208" s="10"/>
      <c r="F208" s="17">
        <f t="shared" si="7"/>
        <v>0</v>
      </c>
    </row>
    <row r="209" spans="1:6" s="60" customFormat="1" ht="12.75">
      <c r="A209" s="42"/>
      <c r="B209" s="143" t="s">
        <v>837</v>
      </c>
      <c r="C209" s="42" t="s">
        <v>834</v>
      </c>
      <c r="D209" s="78">
        <v>11</v>
      </c>
      <c r="E209" s="10"/>
      <c r="F209" s="17">
        <f t="shared" si="7"/>
        <v>0</v>
      </c>
    </row>
    <row r="210" spans="1:6" s="60" customFormat="1" ht="12.75">
      <c r="A210" s="42"/>
      <c r="B210" s="143" t="s">
        <v>838</v>
      </c>
      <c r="C210" s="42" t="s">
        <v>834</v>
      </c>
      <c r="D210" s="19">
        <v>1</v>
      </c>
      <c r="E210" s="10"/>
      <c r="F210" s="17">
        <f t="shared" si="7"/>
        <v>0</v>
      </c>
    </row>
    <row r="211" spans="1:6" s="60" customFormat="1" ht="12.75">
      <c r="A211" s="42"/>
      <c r="B211" s="143" t="s">
        <v>839</v>
      </c>
      <c r="C211" s="42" t="s">
        <v>834</v>
      </c>
      <c r="D211" s="19">
        <v>1</v>
      </c>
      <c r="E211" s="10"/>
      <c r="F211" s="17">
        <f t="shared" si="7"/>
        <v>0</v>
      </c>
    </row>
    <row r="212" spans="1:6" s="167" customFormat="1" ht="12.75">
      <c r="A212" s="42"/>
      <c r="B212" s="143" t="s">
        <v>840</v>
      </c>
      <c r="C212" s="42" t="s">
        <v>834</v>
      </c>
      <c r="D212" s="19">
        <v>5</v>
      </c>
      <c r="E212" s="10"/>
      <c r="F212" s="17">
        <f t="shared" si="7"/>
        <v>0</v>
      </c>
    </row>
    <row r="213" spans="1:6" s="48" customFormat="1" ht="12.75">
      <c r="A213" s="144"/>
      <c r="B213" s="138" t="s">
        <v>841</v>
      </c>
      <c r="C213" s="144" t="s">
        <v>834</v>
      </c>
      <c r="D213" s="47">
        <v>1</v>
      </c>
      <c r="E213" s="10"/>
      <c r="F213" s="50">
        <f t="shared" si="7"/>
        <v>0</v>
      </c>
    </row>
    <row r="214" spans="1:6" s="60" customFormat="1" ht="12.75">
      <c r="A214" s="45" t="s">
        <v>842</v>
      </c>
      <c r="B214" s="1" t="s">
        <v>792</v>
      </c>
      <c r="C214" s="1"/>
      <c r="D214" s="11"/>
      <c r="E214" s="24"/>
      <c r="F214" s="15"/>
    </row>
    <row r="215" spans="1:6" s="60" customFormat="1" ht="12.75">
      <c r="A215" s="42"/>
      <c r="B215" s="143" t="s">
        <v>844</v>
      </c>
      <c r="C215" s="42" t="s">
        <v>834</v>
      </c>
      <c r="D215" s="19">
        <v>13</v>
      </c>
      <c r="E215" s="10"/>
      <c r="F215" s="17">
        <f aca="true" t="shared" si="8" ref="F215:F221">E215*D215</f>
        <v>0</v>
      </c>
    </row>
    <row r="216" spans="1:6" s="60" customFormat="1" ht="12.75">
      <c r="A216" s="42"/>
      <c r="B216" s="143" t="s">
        <v>845</v>
      </c>
      <c r="C216" s="42" t="s">
        <v>834</v>
      </c>
      <c r="D216" s="19">
        <v>4</v>
      </c>
      <c r="E216" s="10"/>
      <c r="F216" s="17">
        <f t="shared" si="8"/>
        <v>0</v>
      </c>
    </row>
    <row r="217" spans="1:6" s="60" customFormat="1" ht="12.75">
      <c r="A217" s="42"/>
      <c r="B217" s="143" t="s">
        <v>846</v>
      </c>
      <c r="C217" s="42" t="s">
        <v>834</v>
      </c>
      <c r="D217" s="19">
        <v>2</v>
      </c>
      <c r="E217" s="10"/>
      <c r="F217" s="17">
        <f t="shared" si="8"/>
        <v>0</v>
      </c>
    </row>
    <row r="218" spans="1:6" s="60" customFormat="1" ht="12.75">
      <c r="A218" s="42"/>
      <c r="B218" s="143" t="s">
        <v>847</v>
      </c>
      <c r="C218" s="42" t="s">
        <v>834</v>
      </c>
      <c r="D218" s="19">
        <v>5</v>
      </c>
      <c r="E218" s="10"/>
      <c r="F218" s="17">
        <f t="shared" si="8"/>
        <v>0</v>
      </c>
    </row>
    <row r="219" spans="1:6" s="60" customFormat="1" ht="12.75">
      <c r="A219" s="42"/>
      <c r="B219" s="143" t="s">
        <v>848</v>
      </c>
      <c r="C219" s="42" t="s">
        <v>834</v>
      </c>
      <c r="D219" s="19">
        <v>11</v>
      </c>
      <c r="E219" s="10"/>
      <c r="F219" s="17">
        <f t="shared" si="8"/>
        <v>0</v>
      </c>
    </row>
    <row r="220" spans="1:6" s="60" customFormat="1" ht="12.75">
      <c r="A220" s="42"/>
      <c r="B220" s="143" t="s">
        <v>849</v>
      </c>
      <c r="C220" s="42" t="s">
        <v>834</v>
      </c>
      <c r="D220" s="19">
        <v>12</v>
      </c>
      <c r="E220" s="10"/>
      <c r="F220" s="17">
        <f t="shared" si="8"/>
        <v>0</v>
      </c>
    </row>
    <row r="221" spans="1:6" s="60" customFormat="1" ht="12.75">
      <c r="A221" s="42"/>
      <c r="B221" s="143" t="s">
        <v>850</v>
      </c>
      <c r="C221" s="42" t="s">
        <v>834</v>
      </c>
      <c r="D221" s="19">
        <v>6</v>
      </c>
      <c r="E221" s="10"/>
      <c r="F221" s="17">
        <f t="shared" si="8"/>
        <v>0</v>
      </c>
    </row>
    <row r="222" spans="1:6" s="48" customFormat="1" ht="12.75">
      <c r="A222" s="107" t="s">
        <v>851</v>
      </c>
      <c r="B222" s="8" t="s">
        <v>793</v>
      </c>
      <c r="C222" s="8"/>
      <c r="D222" s="111"/>
      <c r="E222" s="24"/>
      <c r="F222" s="82"/>
    </row>
    <row r="223" spans="1:6" s="48" customFormat="1" ht="12.75">
      <c r="A223" s="144"/>
      <c r="B223" s="138" t="s">
        <v>853</v>
      </c>
      <c r="C223" s="144" t="s">
        <v>834</v>
      </c>
      <c r="D223" s="120">
        <v>91</v>
      </c>
      <c r="E223" s="10"/>
      <c r="F223" s="50">
        <f aca="true" t="shared" si="9" ref="F223:F233">E223*D223</f>
        <v>0</v>
      </c>
    </row>
    <row r="224" spans="1:6" s="95" customFormat="1" ht="12.75">
      <c r="A224" s="144"/>
      <c r="B224" s="138" t="s">
        <v>854</v>
      </c>
      <c r="C224" s="144" t="s">
        <v>834</v>
      </c>
      <c r="D224" s="120">
        <v>28</v>
      </c>
      <c r="E224" s="10"/>
      <c r="F224" s="50">
        <f t="shared" si="9"/>
        <v>0</v>
      </c>
    </row>
    <row r="225" spans="1:6" s="60" customFormat="1" ht="12.75">
      <c r="A225" s="42"/>
      <c r="B225" s="143" t="s">
        <v>855</v>
      </c>
      <c r="C225" s="42" t="s">
        <v>834</v>
      </c>
      <c r="D225" s="78">
        <v>20</v>
      </c>
      <c r="E225" s="10"/>
      <c r="F225" s="17">
        <f t="shared" si="9"/>
        <v>0</v>
      </c>
    </row>
    <row r="226" spans="1:6" s="60" customFormat="1" ht="12.75">
      <c r="A226" s="42"/>
      <c r="B226" s="143" t="s">
        <v>856</v>
      </c>
      <c r="C226" s="42" t="s">
        <v>834</v>
      </c>
      <c r="D226" s="19">
        <v>10</v>
      </c>
      <c r="E226" s="10"/>
      <c r="F226" s="17">
        <f t="shared" si="9"/>
        <v>0</v>
      </c>
    </row>
    <row r="227" spans="1:6" s="60" customFormat="1" ht="12.75">
      <c r="A227" s="42"/>
      <c r="B227" s="143" t="s">
        <v>857</v>
      </c>
      <c r="C227" s="42" t="s">
        <v>834</v>
      </c>
      <c r="D227" s="78">
        <v>4</v>
      </c>
      <c r="E227" s="10"/>
      <c r="F227" s="17">
        <f t="shared" si="9"/>
        <v>0</v>
      </c>
    </row>
    <row r="228" spans="1:6" s="60" customFormat="1" ht="12.75">
      <c r="A228" s="42"/>
      <c r="B228" s="143" t="s">
        <v>858</v>
      </c>
      <c r="C228" s="42" t="s">
        <v>834</v>
      </c>
      <c r="D228" s="19">
        <v>5</v>
      </c>
      <c r="E228" s="10"/>
      <c r="F228" s="17">
        <f t="shared" si="9"/>
        <v>0</v>
      </c>
    </row>
    <row r="229" spans="1:6" s="60" customFormat="1" ht="12.75">
      <c r="A229" s="42"/>
      <c r="B229" s="143" t="s">
        <v>859</v>
      </c>
      <c r="C229" s="42" t="s">
        <v>834</v>
      </c>
      <c r="D229" s="19">
        <v>3</v>
      </c>
      <c r="E229" s="10"/>
      <c r="F229" s="17">
        <f t="shared" si="9"/>
        <v>0</v>
      </c>
    </row>
    <row r="230" spans="1:6" s="60" customFormat="1" ht="12.75">
      <c r="A230" s="42"/>
      <c r="B230" s="143" t="s">
        <v>860</v>
      </c>
      <c r="C230" s="42" t="s">
        <v>834</v>
      </c>
      <c r="D230" s="19">
        <v>2</v>
      </c>
      <c r="E230" s="10"/>
      <c r="F230" s="17">
        <f t="shared" si="9"/>
        <v>0</v>
      </c>
    </row>
    <row r="231" spans="1:6" s="167" customFormat="1" ht="12.75">
      <c r="A231" s="42"/>
      <c r="B231" s="143" t="s">
        <v>861</v>
      </c>
      <c r="C231" s="42" t="s">
        <v>834</v>
      </c>
      <c r="D231" s="19">
        <v>12</v>
      </c>
      <c r="E231" s="10"/>
      <c r="F231" s="17">
        <f t="shared" si="9"/>
        <v>0</v>
      </c>
    </row>
    <row r="232" spans="1:6" s="48" customFormat="1" ht="12.75">
      <c r="A232" s="144"/>
      <c r="B232" s="138" t="s">
        <v>862</v>
      </c>
      <c r="C232" s="144" t="s">
        <v>834</v>
      </c>
      <c r="D232" s="47">
        <v>64</v>
      </c>
      <c r="E232" s="10"/>
      <c r="F232" s="50">
        <f t="shared" si="9"/>
        <v>0</v>
      </c>
    </row>
    <row r="233" spans="1:6" s="48" customFormat="1" ht="12.75">
      <c r="A233" s="144"/>
      <c r="B233" s="138" t="s">
        <v>863</v>
      </c>
      <c r="C233" s="144" t="s">
        <v>834</v>
      </c>
      <c r="D233" s="47">
        <v>13</v>
      </c>
      <c r="E233" s="10"/>
      <c r="F233" s="50">
        <f t="shared" si="9"/>
        <v>0</v>
      </c>
    </row>
    <row r="234" spans="1:6" s="60" customFormat="1" ht="12.75">
      <c r="A234" s="45" t="s">
        <v>864</v>
      </c>
      <c r="B234" s="1" t="s">
        <v>794</v>
      </c>
      <c r="C234" s="1"/>
      <c r="D234" s="11"/>
      <c r="E234" s="24"/>
      <c r="F234" s="15"/>
    </row>
    <row r="235" spans="1:6" s="60" customFormat="1" ht="12.75">
      <c r="A235" s="42"/>
      <c r="B235" s="143" t="s">
        <v>866</v>
      </c>
      <c r="C235" s="42" t="s">
        <v>834</v>
      </c>
      <c r="D235" s="19">
        <v>12</v>
      </c>
      <c r="E235" s="10"/>
      <c r="F235" s="17">
        <f aca="true" t="shared" si="10" ref="F235:F240">E235*D235</f>
        <v>0</v>
      </c>
    </row>
    <row r="236" spans="1:6" s="60" customFormat="1" ht="12.75">
      <c r="A236" s="42"/>
      <c r="B236" s="143" t="s">
        <v>867</v>
      </c>
      <c r="C236" s="42" t="s">
        <v>834</v>
      </c>
      <c r="D236" s="19">
        <v>12</v>
      </c>
      <c r="E236" s="10"/>
      <c r="F236" s="17">
        <f t="shared" si="10"/>
        <v>0</v>
      </c>
    </row>
    <row r="237" spans="1:6" s="60" customFormat="1" ht="12.75">
      <c r="A237" s="42"/>
      <c r="B237" s="143" t="s">
        <v>868</v>
      </c>
      <c r="C237" s="42" t="s">
        <v>834</v>
      </c>
      <c r="D237" s="19">
        <v>7</v>
      </c>
      <c r="E237" s="10"/>
      <c r="F237" s="17">
        <f t="shared" si="10"/>
        <v>0</v>
      </c>
    </row>
    <row r="238" spans="1:6" s="60" customFormat="1" ht="12.75">
      <c r="A238" s="42"/>
      <c r="B238" s="143" t="s">
        <v>869</v>
      </c>
      <c r="C238" s="42" t="s">
        <v>834</v>
      </c>
      <c r="D238" s="19">
        <v>3</v>
      </c>
      <c r="E238" s="10"/>
      <c r="F238" s="17">
        <f t="shared" si="10"/>
        <v>0</v>
      </c>
    </row>
    <row r="239" spans="1:6" s="60" customFormat="1" ht="12.75">
      <c r="A239" s="42"/>
      <c r="B239" s="143" t="s">
        <v>870</v>
      </c>
      <c r="C239" s="42" t="s">
        <v>834</v>
      </c>
      <c r="D239" s="19">
        <v>7</v>
      </c>
      <c r="E239" s="10"/>
      <c r="F239" s="17">
        <f t="shared" si="10"/>
        <v>0</v>
      </c>
    </row>
    <row r="240" spans="1:6" s="60" customFormat="1" ht="12.75">
      <c r="A240" s="42"/>
      <c r="B240" s="143" t="s">
        <v>871</v>
      </c>
      <c r="C240" s="42" t="s">
        <v>834</v>
      </c>
      <c r="D240" s="19">
        <v>8</v>
      </c>
      <c r="E240" s="10"/>
      <c r="F240" s="17">
        <f t="shared" si="10"/>
        <v>0</v>
      </c>
    </row>
    <row r="241" spans="1:6" s="48" customFormat="1" ht="12.75">
      <c r="A241" s="107" t="s">
        <v>872</v>
      </c>
      <c r="B241" s="8" t="s">
        <v>873</v>
      </c>
      <c r="C241" s="8"/>
      <c r="D241" s="111"/>
      <c r="E241" s="24"/>
      <c r="F241" s="82"/>
    </row>
    <row r="242" spans="1:6" s="48" customFormat="1" ht="12.75">
      <c r="A242" s="144"/>
      <c r="B242" s="138" t="s">
        <v>874</v>
      </c>
      <c r="C242" s="144" t="s">
        <v>834</v>
      </c>
      <c r="D242" s="47">
        <v>17</v>
      </c>
      <c r="E242" s="10"/>
      <c r="F242" s="50">
        <f aca="true" t="shared" si="11" ref="F242:F252">E242*D242</f>
        <v>0</v>
      </c>
    </row>
    <row r="243" spans="1:6" s="95" customFormat="1" ht="12.75">
      <c r="A243" s="144"/>
      <c r="B243" s="138" t="s">
        <v>875</v>
      </c>
      <c r="C243" s="144" t="s">
        <v>834</v>
      </c>
      <c r="D243" s="47">
        <v>13</v>
      </c>
      <c r="E243" s="10"/>
      <c r="F243" s="50">
        <f t="shared" si="11"/>
        <v>0</v>
      </c>
    </row>
    <row r="244" spans="1:6" s="60" customFormat="1" ht="12.75">
      <c r="A244" s="42"/>
      <c r="B244" s="143" t="s">
        <v>876</v>
      </c>
      <c r="C244" s="42" t="s">
        <v>834</v>
      </c>
      <c r="D244" s="19">
        <v>17</v>
      </c>
      <c r="E244" s="10"/>
      <c r="F244" s="17">
        <f t="shared" si="11"/>
        <v>0</v>
      </c>
    </row>
    <row r="245" spans="1:6" s="60" customFormat="1" ht="12.75">
      <c r="A245" s="42"/>
      <c r="B245" s="143" t="s">
        <v>877</v>
      </c>
      <c r="C245" s="42" t="s">
        <v>834</v>
      </c>
      <c r="D245" s="19">
        <v>8</v>
      </c>
      <c r="E245" s="10"/>
      <c r="F245" s="17">
        <f t="shared" si="11"/>
        <v>0</v>
      </c>
    </row>
    <row r="246" spans="1:6" s="60" customFormat="1" ht="12.75">
      <c r="A246" s="42"/>
      <c r="B246" s="143" t="s">
        <v>878</v>
      </c>
      <c r="C246" s="42" t="s">
        <v>834</v>
      </c>
      <c r="D246" s="19">
        <v>6</v>
      </c>
      <c r="E246" s="10"/>
      <c r="F246" s="17">
        <f t="shared" si="11"/>
        <v>0</v>
      </c>
    </row>
    <row r="247" spans="1:6" s="60" customFormat="1" ht="12.75">
      <c r="A247" s="42"/>
      <c r="B247" s="143" t="s">
        <v>879</v>
      </c>
      <c r="C247" s="42" t="s">
        <v>834</v>
      </c>
      <c r="D247" s="78">
        <v>13</v>
      </c>
      <c r="E247" s="10"/>
      <c r="F247" s="17">
        <f t="shared" si="11"/>
        <v>0</v>
      </c>
    </row>
    <row r="248" spans="1:6" s="167" customFormat="1" ht="12.75">
      <c r="A248" s="42"/>
      <c r="B248" s="143" t="s">
        <v>880</v>
      </c>
      <c r="C248" s="42" t="s">
        <v>834</v>
      </c>
      <c r="D248" s="19">
        <v>4</v>
      </c>
      <c r="E248" s="10"/>
      <c r="F248" s="17">
        <f t="shared" si="11"/>
        <v>0</v>
      </c>
    </row>
    <row r="249" spans="1:6" s="48" customFormat="1" ht="12.75">
      <c r="A249" s="144"/>
      <c r="B249" s="138" t="s">
        <v>881</v>
      </c>
      <c r="C249" s="144" t="s">
        <v>834</v>
      </c>
      <c r="D249" s="47">
        <v>26</v>
      </c>
      <c r="E249" s="10"/>
      <c r="F249" s="50">
        <f t="shared" si="11"/>
        <v>0</v>
      </c>
    </row>
    <row r="250" spans="1:6" s="48" customFormat="1" ht="12.75">
      <c r="A250" s="144"/>
      <c r="B250" s="138" t="s">
        <v>882</v>
      </c>
      <c r="C250" s="144" t="s">
        <v>834</v>
      </c>
      <c r="D250" s="47">
        <v>3</v>
      </c>
      <c r="E250" s="10"/>
      <c r="F250" s="50">
        <f t="shared" si="11"/>
        <v>0</v>
      </c>
    </row>
    <row r="251" spans="1:6" s="48" customFormat="1" ht="12.75">
      <c r="A251" s="144"/>
      <c r="B251" s="138" t="s">
        <v>883</v>
      </c>
      <c r="C251" s="144" t="s">
        <v>834</v>
      </c>
      <c r="D251" s="47">
        <v>2</v>
      </c>
      <c r="E251" s="10"/>
      <c r="F251" s="50">
        <f t="shared" si="11"/>
        <v>0</v>
      </c>
    </row>
    <row r="252" spans="1:6" s="48" customFormat="1" ht="12.75">
      <c r="A252" s="144"/>
      <c r="B252" s="138" t="s">
        <v>884</v>
      </c>
      <c r="C252" s="144" t="s">
        <v>834</v>
      </c>
      <c r="D252" s="47">
        <v>14</v>
      </c>
      <c r="E252" s="10"/>
      <c r="F252" s="50">
        <f t="shared" si="11"/>
        <v>0</v>
      </c>
    </row>
    <row r="253" spans="1:6" s="60" customFormat="1" ht="12.75">
      <c r="A253" s="45" t="s">
        <v>885</v>
      </c>
      <c r="B253" s="1" t="s">
        <v>886</v>
      </c>
      <c r="C253" s="1"/>
      <c r="D253" s="11"/>
      <c r="E253" s="24"/>
      <c r="F253" s="11"/>
    </row>
    <row r="254" spans="1:6" s="60" customFormat="1" ht="12.75">
      <c r="A254" s="42"/>
      <c r="B254" s="143" t="s">
        <v>887</v>
      </c>
      <c r="C254" s="42" t="s">
        <v>834</v>
      </c>
      <c r="D254" s="19">
        <v>2</v>
      </c>
      <c r="E254" s="10"/>
      <c r="F254" s="17">
        <f>E254*D254</f>
        <v>0</v>
      </c>
    </row>
    <row r="255" spans="1:6" s="60" customFormat="1" ht="12.75">
      <c r="A255" s="42"/>
      <c r="B255" s="143" t="s">
        <v>888</v>
      </c>
      <c r="C255" s="42" t="s">
        <v>834</v>
      </c>
      <c r="D255" s="19">
        <v>2</v>
      </c>
      <c r="E255" s="10"/>
      <c r="F255" s="17">
        <f>E255*D255</f>
        <v>0</v>
      </c>
    </row>
    <row r="256" spans="1:6" s="60" customFormat="1" ht="12.75">
      <c r="A256" s="42"/>
      <c r="B256" s="143" t="s">
        <v>889</v>
      </c>
      <c r="C256" s="42" t="s">
        <v>834</v>
      </c>
      <c r="D256" s="19">
        <v>4</v>
      </c>
      <c r="E256" s="10"/>
      <c r="F256" s="17">
        <f>E256*D256</f>
        <v>0</v>
      </c>
    </row>
    <row r="257" spans="1:6" s="60" customFormat="1" ht="12.75">
      <c r="A257" s="42"/>
      <c r="B257" s="143" t="s">
        <v>890</v>
      </c>
      <c r="C257" s="42" t="s">
        <v>834</v>
      </c>
      <c r="D257" s="19">
        <v>2</v>
      </c>
      <c r="E257" s="10"/>
      <c r="F257" s="17">
        <f>E257*D257</f>
        <v>0</v>
      </c>
    </row>
    <row r="258" spans="1:6" s="48" customFormat="1" ht="12.75">
      <c r="A258" s="107" t="s">
        <v>891</v>
      </c>
      <c r="B258" s="8" t="s">
        <v>892</v>
      </c>
      <c r="C258" s="8"/>
      <c r="D258" s="111"/>
      <c r="E258" s="24"/>
      <c r="F258" s="111"/>
    </row>
    <row r="259" spans="1:6" s="48" customFormat="1" ht="12.75">
      <c r="A259" s="144"/>
      <c r="B259" s="138" t="s">
        <v>893</v>
      </c>
      <c r="C259" s="144" t="s">
        <v>834</v>
      </c>
      <c r="D259" s="47">
        <v>74</v>
      </c>
      <c r="E259" s="10"/>
      <c r="F259" s="50">
        <f>E259*D259</f>
        <v>0</v>
      </c>
    </row>
    <row r="260" spans="1:6" s="48" customFormat="1" ht="12.75">
      <c r="A260" s="144"/>
      <c r="B260" s="138" t="s">
        <v>894</v>
      </c>
      <c r="C260" s="144" t="s">
        <v>834</v>
      </c>
      <c r="D260" s="47">
        <v>17</v>
      </c>
      <c r="E260" s="10"/>
      <c r="F260" s="50">
        <f>E260*D260</f>
        <v>0</v>
      </c>
    </row>
    <row r="261" spans="1:6" s="48" customFormat="1" ht="12.75">
      <c r="A261" s="144"/>
      <c r="B261" s="138" t="s">
        <v>895</v>
      </c>
      <c r="C261" s="144" t="s">
        <v>834</v>
      </c>
      <c r="D261" s="47">
        <v>23</v>
      </c>
      <c r="E261" s="10"/>
      <c r="F261" s="50">
        <f>E261*D261</f>
        <v>0</v>
      </c>
    </row>
    <row r="262" spans="1:6" s="60" customFormat="1" ht="12.75">
      <c r="A262" s="215" t="s">
        <v>759</v>
      </c>
      <c r="B262" s="215"/>
      <c r="C262" s="215"/>
      <c r="D262" s="215"/>
      <c r="E262" s="215"/>
      <c r="F262" s="15">
        <f>SUM(F200:F261)</f>
        <v>0</v>
      </c>
    </row>
    <row r="263" spans="1:6" s="48" customFormat="1" ht="12.75">
      <c r="A263" s="216"/>
      <c r="B263" s="216"/>
      <c r="C263" s="216"/>
      <c r="D263" s="216"/>
      <c r="E263" s="216"/>
      <c r="F263" s="216"/>
    </row>
    <row r="264" spans="1:6" s="60" customFormat="1" ht="12.75">
      <c r="A264" s="45" t="s">
        <v>896</v>
      </c>
      <c r="B264" s="68" t="s">
        <v>897</v>
      </c>
      <c r="C264" s="6"/>
      <c r="D264" s="19"/>
      <c r="E264" s="24"/>
      <c r="F264" s="19"/>
    </row>
    <row r="265" spans="1:6" s="60" customFormat="1" ht="12.75">
      <c r="A265" s="42"/>
      <c r="B265" s="143" t="s">
        <v>898</v>
      </c>
      <c r="C265" s="42" t="s">
        <v>834</v>
      </c>
      <c r="D265" s="10">
        <v>7</v>
      </c>
      <c r="E265" s="10"/>
      <c r="F265" s="17">
        <f aca="true" t="shared" si="12" ref="F265:F318">E265*D265</f>
        <v>0</v>
      </c>
    </row>
    <row r="266" spans="1:6" s="60" customFormat="1" ht="12.75">
      <c r="A266" s="42"/>
      <c r="B266" s="143" t="s">
        <v>899</v>
      </c>
      <c r="C266" s="42" t="s">
        <v>834</v>
      </c>
      <c r="D266" s="10">
        <v>2</v>
      </c>
      <c r="E266" s="10"/>
      <c r="F266" s="17">
        <f t="shared" si="12"/>
        <v>0</v>
      </c>
    </row>
    <row r="267" spans="1:6" s="60" customFormat="1" ht="12.75">
      <c r="A267" s="42"/>
      <c r="B267" s="143" t="s">
        <v>900</v>
      </c>
      <c r="C267" s="42" t="s">
        <v>834</v>
      </c>
      <c r="D267" s="10">
        <v>2</v>
      </c>
      <c r="E267" s="10"/>
      <c r="F267" s="17">
        <f t="shared" si="12"/>
        <v>0</v>
      </c>
    </row>
    <row r="268" spans="1:6" s="60" customFormat="1" ht="12.75">
      <c r="A268" s="42"/>
      <c r="B268" s="143" t="s">
        <v>901</v>
      </c>
      <c r="C268" s="42" t="s">
        <v>834</v>
      </c>
      <c r="D268" s="10">
        <v>2</v>
      </c>
      <c r="E268" s="10"/>
      <c r="F268" s="17">
        <f t="shared" si="12"/>
        <v>0</v>
      </c>
    </row>
    <row r="269" spans="1:6" s="60" customFormat="1" ht="12.75">
      <c r="A269" s="42"/>
      <c r="B269" s="143" t="s">
        <v>902</v>
      </c>
      <c r="C269" s="42" t="s">
        <v>834</v>
      </c>
      <c r="D269" s="10">
        <v>12</v>
      </c>
      <c r="E269" s="10"/>
      <c r="F269" s="17">
        <f t="shared" si="12"/>
        <v>0</v>
      </c>
    </row>
    <row r="270" spans="1:6" s="60" customFormat="1" ht="12.75">
      <c r="A270" s="42"/>
      <c r="B270" s="143" t="s">
        <v>903</v>
      </c>
      <c r="C270" s="42" t="s">
        <v>834</v>
      </c>
      <c r="D270" s="10">
        <v>9</v>
      </c>
      <c r="E270" s="10"/>
      <c r="F270" s="17">
        <f t="shared" si="12"/>
        <v>0</v>
      </c>
    </row>
    <row r="271" spans="1:6" s="60" customFormat="1" ht="12.75">
      <c r="A271" s="42"/>
      <c r="B271" s="143" t="s">
        <v>904</v>
      </c>
      <c r="C271" s="42" t="s">
        <v>834</v>
      </c>
      <c r="D271" s="10">
        <v>2</v>
      </c>
      <c r="E271" s="10"/>
      <c r="F271" s="17">
        <f t="shared" si="12"/>
        <v>0</v>
      </c>
    </row>
    <row r="272" spans="1:6" s="60" customFormat="1" ht="12.75">
      <c r="A272" s="42"/>
      <c r="B272" s="143" t="s">
        <v>905</v>
      </c>
      <c r="C272" s="42" t="s">
        <v>834</v>
      </c>
      <c r="D272" s="10">
        <v>12</v>
      </c>
      <c r="E272" s="10"/>
      <c r="F272" s="17">
        <f t="shared" si="12"/>
        <v>0</v>
      </c>
    </row>
    <row r="273" spans="1:6" s="60" customFormat="1" ht="12.75">
      <c r="A273" s="42"/>
      <c r="B273" s="143" t="s">
        <v>906</v>
      </c>
      <c r="C273" s="42" t="s">
        <v>834</v>
      </c>
      <c r="D273" s="10">
        <v>9</v>
      </c>
      <c r="E273" s="10"/>
      <c r="F273" s="17">
        <f t="shared" si="12"/>
        <v>0</v>
      </c>
    </row>
    <row r="274" spans="1:6" s="60" customFormat="1" ht="12.75">
      <c r="A274" s="42"/>
      <c r="B274" s="143" t="s">
        <v>907</v>
      </c>
      <c r="C274" s="42" t="s">
        <v>834</v>
      </c>
      <c r="D274" s="10">
        <v>2</v>
      </c>
      <c r="E274" s="10"/>
      <c r="F274" s="17">
        <f t="shared" si="12"/>
        <v>0</v>
      </c>
    </row>
    <row r="275" spans="1:6" s="60" customFormat="1" ht="12.75">
      <c r="A275" s="42"/>
      <c r="B275" s="143" t="s">
        <v>908</v>
      </c>
      <c r="C275" s="42" t="s">
        <v>834</v>
      </c>
      <c r="D275" s="10">
        <v>8</v>
      </c>
      <c r="E275" s="10"/>
      <c r="F275" s="17">
        <f t="shared" si="12"/>
        <v>0</v>
      </c>
    </row>
    <row r="276" spans="1:6" s="60" customFormat="1" ht="12.75">
      <c r="A276" s="42"/>
      <c r="B276" s="143" t="s">
        <v>88</v>
      </c>
      <c r="C276" s="42" t="s">
        <v>834</v>
      </c>
      <c r="D276" s="10">
        <v>4</v>
      </c>
      <c r="E276" s="10"/>
      <c r="F276" s="17">
        <f t="shared" si="12"/>
        <v>0</v>
      </c>
    </row>
    <row r="277" spans="1:6" s="60" customFormat="1" ht="12.75">
      <c r="A277" s="42"/>
      <c r="B277" s="143" t="s">
        <v>909</v>
      </c>
      <c r="C277" s="42" t="s">
        <v>834</v>
      </c>
      <c r="D277" s="19">
        <v>1</v>
      </c>
      <c r="E277" s="10"/>
      <c r="F277" s="17">
        <f t="shared" si="12"/>
        <v>0</v>
      </c>
    </row>
    <row r="278" spans="1:6" s="60" customFormat="1" ht="12.75">
      <c r="A278" s="42"/>
      <c r="B278" s="143" t="s">
        <v>910</v>
      </c>
      <c r="C278" s="42" t="s">
        <v>834</v>
      </c>
      <c r="D278" s="19">
        <v>7</v>
      </c>
      <c r="E278" s="10"/>
      <c r="F278" s="17">
        <f t="shared" si="12"/>
        <v>0</v>
      </c>
    </row>
    <row r="279" spans="1:6" s="60" customFormat="1" ht="12.75">
      <c r="A279" s="42"/>
      <c r="B279" s="143" t="s">
        <v>911</v>
      </c>
      <c r="C279" s="42" t="s">
        <v>834</v>
      </c>
      <c r="D279" s="19">
        <v>14</v>
      </c>
      <c r="E279" s="10"/>
      <c r="F279" s="17">
        <f t="shared" si="12"/>
        <v>0</v>
      </c>
    </row>
    <row r="280" spans="1:6" s="60" customFormat="1" ht="12.75">
      <c r="A280" s="42"/>
      <c r="B280" s="143" t="s">
        <v>912</v>
      </c>
      <c r="C280" s="42" t="s">
        <v>834</v>
      </c>
      <c r="D280" s="19">
        <v>5</v>
      </c>
      <c r="E280" s="10"/>
      <c r="F280" s="17">
        <f t="shared" si="12"/>
        <v>0</v>
      </c>
    </row>
    <row r="281" spans="1:6" s="60" customFormat="1" ht="12.75">
      <c r="A281" s="42"/>
      <c r="B281" s="143" t="s">
        <v>913</v>
      </c>
      <c r="C281" s="42" t="s">
        <v>834</v>
      </c>
      <c r="D281" s="19">
        <v>3</v>
      </c>
      <c r="E281" s="10"/>
      <c r="F281" s="17">
        <f t="shared" si="12"/>
        <v>0</v>
      </c>
    </row>
    <row r="282" spans="1:6" s="60" customFormat="1" ht="12.75">
      <c r="A282" s="42"/>
      <c r="B282" s="143" t="s">
        <v>914</v>
      </c>
      <c r="C282" s="42" t="s">
        <v>834</v>
      </c>
      <c r="D282" s="19">
        <v>4</v>
      </c>
      <c r="E282" s="10"/>
      <c r="F282" s="17">
        <f t="shared" si="12"/>
        <v>0</v>
      </c>
    </row>
    <row r="283" spans="1:6" s="60" customFormat="1" ht="12.75">
      <c r="A283" s="42"/>
      <c r="B283" s="143" t="s">
        <v>915</v>
      </c>
      <c r="C283" s="42" t="s">
        <v>834</v>
      </c>
      <c r="D283" s="19">
        <v>7</v>
      </c>
      <c r="E283" s="10"/>
      <c r="F283" s="17">
        <f t="shared" si="12"/>
        <v>0</v>
      </c>
    </row>
    <row r="284" spans="1:6" s="60" customFormat="1" ht="12.75">
      <c r="A284" s="42"/>
      <c r="B284" s="143" t="s">
        <v>916</v>
      </c>
      <c r="C284" s="42" t="s">
        <v>834</v>
      </c>
      <c r="D284" s="19">
        <v>6</v>
      </c>
      <c r="E284" s="10"/>
      <c r="F284" s="17">
        <f t="shared" si="12"/>
        <v>0</v>
      </c>
    </row>
    <row r="285" spans="1:6" s="60" customFormat="1" ht="12.75">
      <c r="A285" s="42"/>
      <c r="B285" s="143" t="s">
        <v>917</v>
      </c>
      <c r="C285" s="42" t="s">
        <v>834</v>
      </c>
      <c r="D285" s="19">
        <v>11</v>
      </c>
      <c r="E285" s="10"/>
      <c r="F285" s="17">
        <f t="shared" si="12"/>
        <v>0</v>
      </c>
    </row>
    <row r="286" spans="1:6" s="60" customFormat="1" ht="12.75">
      <c r="A286" s="42"/>
      <c r="B286" s="143" t="s">
        <v>918</v>
      </c>
      <c r="C286" s="42" t="s">
        <v>834</v>
      </c>
      <c r="D286" s="19">
        <v>1</v>
      </c>
      <c r="E286" s="10"/>
      <c r="F286" s="17">
        <f t="shared" si="12"/>
        <v>0</v>
      </c>
    </row>
    <row r="287" spans="1:6" s="60" customFormat="1" ht="12.75">
      <c r="A287" s="42"/>
      <c r="B287" s="143" t="s">
        <v>919</v>
      </c>
      <c r="C287" s="42" t="s">
        <v>834</v>
      </c>
      <c r="D287" s="19">
        <v>19</v>
      </c>
      <c r="E287" s="10"/>
      <c r="F287" s="17">
        <f t="shared" si="12"/>
        <v>0</v>
      </c>
    </row>
    <row r="288" spans="1:6" s="60" customFormat="1" ht="12.75">
      <c r="A288" s="42"/>
      <c r="B288" s="143" t="s">
        <v>920</v>
      </c>
      <c r="C288" s="42" t="s">
        <v>834</v>
      </c>
      <c r="D288" s="19">
        <v>5</v>
      </c>
      <c r="E288" s="10"/>
      <c r="F288" s="17">
        <f t="shared" si="12"/>
        <v>0</v>
      </c>
    </row>
    <row r="289" spans="1:6" s="60" customFormat="1" ht="12.75">
      <c r="A289" s="42"/>
      <c r="B289" s="143" t="s">
        <v>921</v>
      </c>
      <c r="C289" s="42" t="s">
        <v>834</v>
      </c>
      <c r="D289" s="19">
        <v>8</v>
      </c>
      <c r="E289" s="10"/>
      <c r="F289" s="17">
        <f t="shared" si="12"/>
        <v>0</v>
      </c>
    </row>
    <row r="290" spans="1:6" s="60" customFormat="1" ht="12.75">
      <c r="A290" s="42"/>
      <c r="B290" s="143" t="s">
        <v>922</v>
      </c>
      <c r="C290" s="42" t="s">
        <v>834</v>
      </c>
      <c r="D290" s="19">
        <v>6</v>
      </c>
      <c r="E290" s="10"/>
      <c r="F290" s="17">
        <f t="shared" si="12"/>
        <v>0</v>
      </c>
    </row>
    <row r="291" spans="1:6" s="60" customFormat="1" ht="12.75">
      <c r="A291" s="42"/>
      <c r="B291" s="143" t="s">
        <v>923</v>
      </c>
      <c r="C291" s="42" t="s">
        <v>834</v>
      </c>
      <c r="D291" s="19">
        <v>5</v>
      </c>
      <c r="E291" s="10"/>
      <c r="F291" s="17">
        <f t="shared" si="12"/>
        <v>0</v>
      </c>
    </row>
    <row r="292" spans="1:6" s="60" customFormat="1" ht="12.75">
      <c r="A292" s="42"/>
      <c r="B292" s="143" t="s">
        <v>924</v>
      </c>
      <c r="C292" s="42" t="s">
        <v>834</v>
      </c>
      <c r="D292" s="19">
        <v>39</v>
      </c>
      <c r="E292" s="10"/>
      <c r="F292" s="17">
        <f t="shared" si="12"/>
        <v>0</v>
      </c>
    </row>
    <row r="293" spans="1:6" s="60" customFormat="1" ht="12.75">
      <c r="A293" s="42"/>
      <c r="B293" s="143" t="s">
        <v>925</v>
      </c>
      <c r="C293" s="42" t="s">
        <v>834</v>
      </c>
      <c r="D293" s="19">
        <v>10</v>
      </c>
      <c r="E293" s="10"/>
      <c r="F293" s="17">
        <f t="shared" si="12"/>
        <v>0</v>
      </c>
    </row>
    <row r="294" spans="1:6" s="60" customFormat="1" ht="12.75">
      <c r="A294" s="42"/>
      <c r="B294" s="143" t="s">
        <v>926</v>
      </c>
      <c r="C294" s="42" t="s">
        <v>834</v>
      </c>
      <c r="D294" s="19">
        <v>12</v>
      </c>
      <c r="E294" s="10"/>
      <c r="F294" s="17">
        <f t="shared" si="12"/>
        <v>0</v>
      </c>
    </row>
    <row r="295" spans="1:6" s="60" customFormat="1" ht="12.75">
      <c r="A295" s="42"/>
      <c r="B295" s="143" t="s">
        <v>927</v>
      </c>
      <c r="C295" s="42" t="s">
        <v>834</v>
      </c>
      <c r="D295" s="19">
        <v>11</v>
      </c>
      <c r="E295" s="10"/>
      <c r="F295" s="17">
        <f t="shared" si="12"/>
        <v>0</v>
      </c>
    </row>
    <row r="296" spans="1:6" s="60" customFormat="1" ht="12.75">
      <c r="A296" s="42"/>
      <c r="B296" s="143" t="s">
        <v>928</v>
      </c>
      <c r="C296" s="42" t="s">
        <v>834</v>
      </c>
      <c r="D296" s="19">
        <v>7</v>
      </c>
      <c r="E296" s="10"/>
      <c r="F296" s="17">
        <f t="shared" si="12"/>
        <v>0</v>
      </c>
    </row>
    <row r="297" spans="1:6" s="60" customFormat="1" ht="12.75">
      <c r="A297" s="42"/>
      <c r="B297" s="143" t="s">
        <v>929</v>
      </c>
      <c r="C297" s="42" t="s">
        <v>834</v>
      </c>
      <c r="D297" s="19">
        <v>12</v>
      </c>
      <c r="E297" s="10"/>
      <c r="F297" s="17">
        <f t="shared" si="12"/>
        <v>0</v>
      </c>
    </row>
    <row r="298" spans="1:6" s="60" customFormat="1" ht="12.75">
      <c r="A298" s="42"/>
      <c r="B298" s="143" t="s">
        <v>0</v>
      </c>
      <c r="C298" s="42" t="s">
        <v>834</v>
      </c>
      <c r="D298" s="19">
        <v>4</v>
      </c>
      <c r="E298" s="10"/>
      <c r="F298" s="17">
        <f t="shared" si="12"/>
        <v>0</v>
      </c>
    </row>
    <row r="299" spans="1:6" s="60" customFormat="1" ht="12.75">
      <c r="A299" s="42"/>
      <c r="B299" s="143" t="s">
        <v>85</v>
      </c>
      <c r="C299" s="42" t="s">
        <v>834</v>
      </c>
      <c r="D299" s="19">
        <v>4</v>
      </c>
      <c r="E299" s="10"/>
      <c r="F299" s="17">
        <f t="shared" si="12"/>
        <v>0</v>
      </c>
    </row>
    <row r="300" spans="1:6" s="60" customFormat="1" ht="12.75">
      <c r="A300" s="42"/>
      <c r="B300" s="143" t="s">
        <v>42</v>
      </c>
      <c r="C300" s="42" t="s">
        <v>834</v>
      </c>
      <c r="D300" s="19">
        <v>5</v>
      </c>
      <c r="E300" s="10"/>
      <c r="F300" s="17">
        <f t="shared" si="12"/>
        <v>0</v>
      </c>
    </row>
    <row r="301" spans="1:6" s="60" customFormat="1" ht="12.75">
      <c r="A301" s="42"/>
      <c r="B301" s="143" t="s">
        <v>43</v>
      </c>
      <c r="C301" s="42" t="s">
        <v>834</v>
      </c>
      <c r="D301" s="19">
        <v>23</v>
      </c>
      <c r="E301" s="10"/>
      <c r="F301" s="17">
        <f t="shared" si="12"/>
        <v>0</v>
      </c>
    </row>
    <row r="302" spans="1:6" s="60" customFormat="1" ht="12.75">
      <c r="A302" s="42"/>
      <c r="B302" s="143" t="s">
        <v>89</v>
      </c>
      <c r="C302" s="42" t="s">
        <v>834</v>
      </c>
      <c r="D302" s="19">
        <v>1</v>
      </c>
      <c r="E302" s="10"/>
      <c r="F302" s="17">
        <f t="shared" si="12"/>
        <v>0</v>
      </c>
    </row>
    <row r="303" spans="1:6" s="60" customFormat="1" ht="12.75">
      <c r="A303" s="42"/>
      <c r="B303" s="143" t="s">
        <v>44</v>
      </c>
      <c r="C303" s="42" t="s">
        <v>834</v>
      </c>
      <c r="D303" s="19">
        <v>23</v>
      </c>
      <c r="E303" s="10"/>
      <c r="F303" s="17">
        <f t="shared" si="12"/>
        <v>0</v>
      </c>
    </row>
    <row r="304" spans="1:6" s="60" customFormat="1" ht="12.75">
      <c r="A304" s="42"/>
      <c r="B304" s="143" t="s">
        <v>45</v>
      </c>
      <c r="C304" s="42" t="s">
        <v>834</v>
      </c>
      <c r="D304" s="19">
        <v>1</v>
      </c>
      <c r="E304" s="10"/>
      <c r="F304" s="17">
        <f t="shared" si="12"/>
        <v>0</v>
      </c>
    </row>
    <row r="305" spans="1:6" s="60" customFormat="1" ht="12.75">
      <c r="A305" s="42"/>
      <c r="B305" s="143" t="s">
        <v>46</v>
      </c>
      <c r="C305" s="42" t="s">
        <v>834</v>
      </c>
      <c r="D305" s="19">
        <v>1</v>
      </c>
      <c r="E305" s="10"/>
      <c r="F305" s="17">
        <f t="shared" si="12"/>
        <v>0</v>
      </c>
    </row>
    <row r="306" spans="1:6" s="60" customFormat="1" ht="12.75">
      <c r="A306" s="42"/>
      <c r="B306" s="143" t="s">
        <v>47</v>
      </c>
      <c r="C306" s="42" t="s">
        <v>834</v>
      </c>
      <c r="D306" s="19">
        <v>9</v>
      </c>
      <c r="E306" s="10"/>
      <c r="F306" s="17">
        <f t="shared" si="12"/>
        <v>0</v>
      </c>
    </row>
    <row r="307" spans="1:6" s="60" customFormat="1" ht="12.75">
      <c r="A307" s="42"/>
      <c r="B307" s="143" t="s">
        <v>48</v>
      </c>
      <c r="C307" s="42" t="s">
        <v>834</v>
      </c>
      <c r="D307" s="19">
        <v>1</v>
      </c>
      <c r="E307" s="10"/>
      <c r="F307" s="17">
        <f t="shared" si="12"/>
        <v>0</v>
      </c>
    </row>
    <row r="308" spans="1:6" s="60" customFormat="1" ht="12.75">
      <c r="A308" s="42"/>
      <c r="B308" s="143" t="s">
        <v>49</v>
      </c>
      <c r="C308" s="42" t="s">
        <v>834</v>
      </c>
      <c r="D308" s="19">
        <v>9</v>
      </c>
      <c r="E308" s="10"/>
      <c r="F308" s="17">
        <f t="shared" si="12"/>
        <v>0</v>
      </c>
    </row>
    <row r="309" spans="1:6" s="60" customFormat="1" ht="12.75">
      <c r="A309" s="42"/>
      <c r="B309" s="143" t="s">
        <v>50</v>
      </c>
      <c r="C309" s="42" t="s">
        <v>834</v>
      </c>
      <c r="D309" s="19">
        <v>2</v>
      </c>
      <c r="E309" s="10"/>
      <c r="F309" s="17">
        <f t="shared" si="12"/>
        <v>0</v>
      </c>
    </row>
    <row r="310" spans="1:6" s="60" customFormat="1" ht="12.75">
      <c r="A310" s="42"/>
      <c r="B310" s="143" t="s">
        <v>51</v>
      </c>
      <c r="C310" s="42" t="s">
        <v>834</v>
      </c>
      <c r="D310" s="19">
        <v>6</v>
      </c>
      <c r="E310" s="10"/>
      <c r="F310" s="17">
        <f t="shared" si="12"/>
        <v>0</v>
      </c>
    </row>
    <row r="311" spans="1:6" s="60" customFormat="1" ht="12.75">
      <c r="A311" s="42"/>
      <c r="B311" s="143" t="s">
        <v>52</v>
      </c>
      <c r="C311" s="42" t="s">
        <v>834</v>
      </c>
      <c r="D311" s="19">
        <v>13</v>
      </c>
      <c r="E311" s="10"/>
      <c r="F311" s="17">
        <f t="shared" si="12"/>
        <v>0</v>
      </c>
    </row>
    <row r="312" spans="1:6" s="60" customFormat="1" ht="12.75">
      <c r="A312" s="42"/>
      <c r="B312" s="143" t="s">
        <v>53</v>
      </c>
      <c r="C312" s="42" t="s">
        <v>834</v>
      </c>
      <c r="D312" s="19">
        <v>13</v>
      </c>
      <c r="E312" s="10"/>
      <c r="F312" s="17">
        <f t="shared" si="12"/>
        <v>0</v>
      </c>
    </row>
    <row r="313" spans="1:6" s="60" customFormat="1" ht="12.75">
      <c r="A313" s="42"/>
      <c r="B313" s="143" t="s">
        <v>54</v>
      </c>
      <c r="C313" s="42" t="s">
        <v>834</v>
      </c>
      <c r="D313" s="19">
        <v>20</v>
      </c>
      <c r="E313" s="10"/>
      <c r="F313" s="17">
        <f t="shared" si="12"/>
        <v>0</v>
      </c>
    </row>
    <row r="314" spans="1:6" s="167" customFormat="1" ht="12.75">
      <c r="A314" s="42"/>
      <c r="B314" s="143" t="s">
        <v>55</v>
      </c>
      <c r="C314" s="42" t="s">
        <v>834</v>
      </c>
      <c r="D314" s="19">
        <v>8</v>
      </c>
      <c r="E314" s="10"/>
      <c r="F314" s="17">
        <f t="shared" si="12"/>
        <v>0</v>
      </c>
    </row>
    <row r="315" spans="1:6" s="167" customFormat="1" ht="12.75">
      <c r="A315" s="42"/>
      <c r="B315" s="143" t="s">
        <v>83</v>
      </c>
      <c r="C315" s="42" t="s">
        <v>834</v>
      </c>
      <c r="D315" s="19">
        <v>32</v>
      </c>
      <c r="E315" s="10"/>
      <c r="F315" s="17">
        <f t="shared" si="12"/>
        <v>0</v>
      </c>
    </row>
    <row r="316" spans="1:6" s="167" customFormat="1" ht="12.75">
      <c r="A316" s="42"/>
      <c r="B316" s="143" t="s">
        <v>84</v>
      </c>
      <c r="C316" s="42" t="s">
        <v>834</v>
      </c>
      <c r="D316" s="19">
        <v>30</v>
      </c>
      <c r="E316" s="10"/>
      <c r="F316" s="17">
        <f t="shared" si="12"/>
        <v>0</v>
      </c>
    </row>
    <row r="317" spans="1:6" s="167" customFormat="1" ht="12.75">
      <c r="A317" s="42"/>
      <c r="B317" s="143" t="s">
        <v>86</v>
      </c>
      <c r="C317" s="42" t="s">
        <v>834</v>
      </c>
      <c r="D317" s="19">
        <v>23</v>
      </c>
      <c r="E317" s="10"/>
      <c r="F317" s="17">
        <f t="shared" si="12"/>
        <v>0</v>
      </c>
    </row>
    <row r="318" spans="1:6" s="167" customFormat="1" ht="12.75">
      <c r="A318" s="42"/>
      <c r="B318" s="143" t="s">
        <v>87</v>
      </c>
      <c r="C318" s="42" t="s">
        <v>834</v>
      </c>
      <c r="D318" s="19">
        <v>17</v>
      </c>
      <c r="E318" s="10"/>
      <c r="F318" s="17">
        <f t="shared" si="12"/>
        <v>0</v>
      </c>
    </row>
    <row r="319" spans="1:6" s="48" customFormat="1" ht="12.75">
      <c r="A319" s="217" t="s">
        <v>760</v>
      </c>
      <c r="B319" s="217"/>
      <c r="C319" s="217"/>
      <c r="D319" s="217"/>
      <c r="E319" s="217"/>
      <c r="F319" s="82">
        <f>SUM(F265:F318)</f>
        <v>0</v>
      </c>
    </row>
    <row r="320" spans="1:6" s="48" customFormat="1" ht="12.75">
      <c r="A320" s="144"/>
      <c r="B320" s="146"/>
      <c r="C320" s="138"/>
      <c r="D320" s="47"/>
      <c r="E320" s="145"/>
      <c r="F320" s="147"/>
    </row>
    <row r="321" spans="1:6" s="60" customFormat="1" ht="12.75">
      <c r="A321" s="45" t="s">
        <v>56</v>
      </c>
      <c r="B321" s="68" t="s">
        <v>57</v>
      </c>
      <c r="C321" s="1"/>
      <c r="D321" s="11"/>
      <c r="E321" s="12"/>
      <c r="F321" s="11"/>
    </row>
    <row r="322" spans="1:6" s="60" customFormat="1" ht="12.75">
      <c r="A322" s="42"/>
      <c r="B322" s="143" t="s">
        <v>96</v>
      </c>
      <c r="C322" s="42" t="s">
        <v>834</v>
      </c>
      <c r="D322" s="19">
        <v>2</v>
      </c>
      <c r="E322" s="10"/>
      <c r="F322" s="17">
        <f>E322*D322</f>
        <v>0</v>
      </c>
    </row>
    <row r="323" spans="1:6" s="167" customFormat="1" ht="12.75">
      <c r="A323" s="42"/>
      <c r="B323" s="143" t="s">
        <v>97</v>
      </c>
      <c r="C323" s="42" t="s">
        <v>834</v>
      </c>
      <c r="D323" s="19">
        <v>1</v>
      </c>
      <c r="E323" s="10"/>
      <c r="F323" s="17">
        <f>E323*D323</f>
        <v>0</v>
      </c>
    </row>
    <row r="324" spans="1:6" s="48" customFormat="1" ht="12.75">
      <c r="A324" s="144"/>
      <c r="B324" s="138" t="s">
        <v>98</v>
      </c>
      <c r="C324" s="144" t="s">
        <v>834</v>
      </c>
      <c r="D324" s="47">
        <v>2</v>
      </c>
      <c r="E324" s="10"/>
      <c r="F324" s="50">
        <f>E324*D324</f>
        <v>0</v>
      </c>
    </row>
    <row r="325" spans="1:6" s="95" customFormat="1" ht="12.75">
      <c r="A325" s="215" t="s">
        <v>772</v>
      </c>
      <c r="B325" s="215"/>
      <c r="C325" s="215"/>
      <c r="D325" s="215"/>
      <c r="E325" s="215"/>
      <c r="F325" s="15">
        <f>SUM(F322:F324)</f>
        <v>0</v>
      </c>
    </row>
    <row r="326" spans="1:6" s="60" customFormat="1" ht="12.75">
      <c r="A326" s="45"/>
      <c r="B326" s="148"/>
      <c r="C326" s="4"/>
      <c r="D326" s="11"/>
      <c r="E326" s="14"/>
      <c r="F326" s="13"/>
    </row>
    <row r="327" spans="1:6" s="48" customFormat="1" ht="12.75">
      <c r="A327" s="149" t="s">
        <v>775</v>
      </c>
      <c r="B327" s="113" t="s">
        <v>99</v>
      </c>
      <c r="C327" s="46"/>
      <c r="D327" s="47"/>
      <c r="E327" s="86"/>
      <c r="F327" s="47"/>
    </row>
    <row r="328" spans="1:6" s="60" customFormat="1" ht="12.75">
      <c r="A328" s="45" t="s">
        <v>100</v>
      </c>
      <c r="B328" s="148" t="s">
        <v>826</v>
      </c>
      <c r="C328" s="4"/>
      <c r="D328" s="11"/>
      <c r="E328" s="14"/>
      <c r="F328" s="13"/>
    </row>
    <row r="329" spans="1:6" s="60" customFormat="1" ht="12.75">
      <c r="A329" s="42"/>
      <c r="B329" s="143" t="s">
        <v>101</v>
      </c>
      <c r="C329" s="42" t="s">
        <v>806</v>
      </c>
      <c r="D329" s="78">
        <v>18</v>
      </c>
      <c r="E329" s="10"/>
      <c r="F329" s="17">
        <f>E329*D329</f>
        <v>0</v>
      </c>
    </row>
    <row r="330" spans="1:6" s="60" customFormat="1" ht="12.75">
      <c r="A330" s="42"/>
      <c r="B330" s="143" t="s">
        <v>102</v>
      </c>
      <c r="C330" s="42" t="s">
        <v>806</v>
      </c>
      <c r="D330" s="78">
        <v>24</v>
      </c>
      <c r="E330" s="10"/>
      <c r="F330" s="17">
        <f>E330*D330</f>
        <v>0</v>
      </c>
    </row>
    <row r="331" spans="1:6" s="167" customFormat="1" ht="12.75">
      <c r="A331" s="42"/>
      <c r="B331" s="143" t="s">
        <v>103</v>
      </c>
      <c r="C331" s="42" t="s">
        <v>806</v>
      </c>
      <c r="D331" s="78">
        <v>36</v>
      </c>
      <c r="E331" s="10"/>
      <c r="F331" s="17">
        <f>E331*D331</f>
        <v>0</v>
      </c>
    </row>
    <row r="332" spans="1:6" s="48" customFormat="1" ht="12.75">
      <c r="A332" s="144"/>
      <c r="B332" s="138" t="s">
        <v>319</v>
      </c>
      <c r="C332" s="174" t="s">
        <v>806</v>
      </c>
      <c r="D332" s="120">
        <v>12</v>
      </c>
      <c r="E332" s="145"/>
      <c r="F332" s="50">
        <f>E332*D332</f>
        <v>0</v>
      </c>
    </row>
    <row r="333" spans="1:6" s="60" customFormat="1" ht="12.75">
      <c r="A333" s="45" t="s">
        <v>104</v>
      </c>
      <c r="B333" s="68" t="s">
        <v>843</v>
      </c>
      <c r="C333" s="1"/>
      <c r="D333" s="11"/>
      <c r="E333" s="12"/>
      <c r="F333" s="11"/>
    </row>
    <row r="334" spans="1:6" s="167" customFormat="1" ht="12.75">
      <c r="A334" s="42"/>
      <c r="B334" s="143" t="s">
        <v>105</v>
      </c>
      <c r="C334" s="42" t="s">
        <v>834</v>
      </c>
      <c r="D334" s="19">
        <v>2</v>
      </c>
      <c r="E334" s="10"/>
      <c r="F334" s="17">
        <f>E334*D334</f>
        <v>0</v>
      </c>
    </row>
    <row r="335" spans="1:6" s="48" customFormat="1" ht="12.75">
      <c r="A335" s="107" t="s">
        <v>106</v>
      </c>
      <c r="B335" s="113" t="s">
        <v>852</v>
      </c>
      <c r="C335" s="8"/>
      <c r="D335" s="111"/>
      <c r="E335" s="84"/>
      <c r="F335" s="111"/>
    </row>
    <row r="336" spans="1:6" s="48" customFormat="1" ht="12.75">
      <c r="A336" s="144"/>
      <c r="B336" s="185" t="s">
        <v>107</v>
      </c>
      <c r="C336" s="144" t="s">
        <v>834</v>
      </c>
      <c r="D336" s="120">
        <v>4</v>
      </c>
      <c r="E336" s="10"/>
      <c r="F336" s="50">
        <f>E336*D336</f>
        <v>0</v>
      </c>
    </row>
    <row r="337" spans="1:6" s="48" customFormat="1" ht="12.75">
      <c r="A337" s="144"/>
      <c r="B337" s="185" t="s">
        <v>108</v>
      </c>
      <c r="C337" s="144" t="s">
        <v>834</v>
      </c>
      <c r="D337" s="120">
        <v>4</v>
      </c>
      <c r="E337" s="10"/>
      <c r="F337" s="50">
        <f>E337*D337</f>
        <v>0</v>
      </c>
    </row>
    <row r="338" spans="1:6" s="95" customFormat="1" ht="12.75">
      <c r="A338" s="144"/>
      <c r="B338" s="185" t="s">
        <v>384</v>
      </c>
      <c r="C338" s="144" t="s">
        <v>834</v>
      </c>
      <c r="D338" s="120">
        <v>15</v>
      </c>
      <c r="E338" s="10"/>
      <c r="F338" s="50">
        <f>E338*D338</f>
        <v>0</v>
      </c>
    </row>
    <row r="339" spans="1:6" s="60" customFormat="1" ht="12.75">
      <c r="A339" s="42"/>
      <c r="B339" s="185" t="s">
        <v>320</v>
      </c>
      <c r="C339" s="79" t="s">
        <v>834</v>
      </c>
      <c r="D339" s="78">
        <v>8</v>
      </c>
      <c r="E339" s="24"/>
      <c r="F339" s="17">
        <f>E339*D339</f>
        <v>0</v>
      </c>
    </row>
    <row r="340" spans="1:6" s="167" customFormat="1" ht="12.75">
      <c r="A340" s="107" t="s">
        <v>109</v>
      </c>
      <c r="B340" s="113" t="s">
        <v>865</v>
      </c>
      <c r="C340" s="8"/>
      <c r="D340" s="111"/>
      <c r="E340" s="10"/>
      <c r="F340" s="111"/>
    </row>
    <row r="341" spans="1:6" s="48" customFormat="1" ht="12.75">
      <c r="A341" s="144"/>
      <c r="B341" s="138" t="s">
        <v>110</v>
      </c>
      <c r="C341" s="144" t="s">
        <v>834</v>
      </c>
      <c r="D341" s="47">
        <v>1</v>
      </c>
      <c r="E341" s="10"/>
      <c r="F341" s="50">
        <f>E341*D341</f>
        <v>0</v>
      </c>
    </row>
    <row r="342" spans="1:6" s="48" customFormat="1" ht="12.75">
      <c r="A342" s="144"/>
      <c r="B342" s="138" t="s">
        <v>111</v>
      </c>
      <c r="C342" s="144" t="s">
        <v>834</v>
      </c>
      <c r="D342" s="47">
        <v>1</v>
      </c>
      <c r="E342" s="10"/>
      <c r="F342" s="50">
        <f>E342*D342</f>
        <v>0</v>
      </c>
    </row>
    <row r="343" spans="1:6" s="60" customFormat="1" ht="12.75">
      <c r="A343" s="45" t="s">
        <v>112</v>
      </c>
      <c r="B343" s="68" t="s">
        <v>873</v>
      </c>
      <c r="C343" s="1"/>
      <c r="D343" s="11"/>
      <c r="E343" s="10"/>
      <c r="F343" s="11"/>
    </row>
    <row r="344" spans="1:6" s="60" customFormat="1" ht="12.75">
      <c r="A344" s="42"/>
      <c r="B344" s="143" t="s">
        <v>113</v>
      </c>
      <c r="C344" s="42" t="s">
        <v>834</v>
      </c>
      <c r="D344" s="19">
        <v>1</v>
      </c>
      <c r="E344" s="10"/>
      <c r="F344" s="17">
        <f>E344*D344</f>
        <v>0</v>
      </c>
    </row>
    <row r="345" spans="1:6" s="167" customFormat="1" ht="12.75">
      <c r="A345" s="42"/>
      <c r="B345" s="143" t="s">
        <v>114</v>
      </c>
      <c r="C345" s="42" t="s">
        <v>834</v>
      </c>
      <c r="D345" s="19">
        <v>2</v>
      </c>
      <c r="E345" s="10"/>
      <c r="F345" s="17">
        <f>E345*D345</f>
        <v>0</v>
      </c>
    </row>
    <row r="346" spans="1:6" s="48" customFormat="1" ht="12.75">
      <c r="A346" s="144"/>
      <c r="B346" s="138" t="s">
        <v>115</v>
      </c>
      <c r="C346" s="144" t="s">
        <v>834</v>
      </c>
      <c r="D346" s="47">
        <v>1</v>
      </c>
      <c r="E346" s="10"/>
      <c r="F346" s="50">
        <f>E346*D346</f>
        <v>0</v>
      </c>
    </row>
    <row r="347" spans="1:6" s="95" customFormat="1" ht="12.75">
      <c r="A347" s="45" t="s">
        <v>116</v>
      </c>
      <c r="B347" s="68" t="s">
        <v>886</v>
      </c>
      <c r="C347" s="1"/>
      <c r="D347" s="11"/>
      <c r="E347" s="10"/>
      <c r="F347" s="11"/>
    </row>
    <row r="348" spans="1:6" s="60" customFormat="1" ht="12.75">
      <c r="A348" s="42"/>
      <c r="B348" s="143" t="s">
        <v>117</v>
      </c>
      <c r="C348" s="42" t="s">
        <v>834</v>
      </c>
      <c r="D348" s="19">
        <v>4</v>
      </c>
      <c r="E348" s="10"/>
      <c r="F348" s="17">
        <f>E348*D348</f>
        <v>0</v>
      </c>
    </row>
    <row r="349" spans="1:6" s="167" customFormat="1" ht="12.75">
      <c r="A349" s="42"/>
      <c r="B349" s="143" t="s">
        <v>118</v>
      </c>
      <c r="C349" s="42" t="s">
        <v>834</v>
      </c>
      <c r="D349" s="19">
        <v>2</v>
      </c>
      <c r="E349" s="10"/>
      <c r="F349" s="17">
        <f>E349*D349</f>
        <v>0</v>
      </c>
    </row>
    <row r="350" spans="1:6" s="48" customFormat="1" ht="12.75">
      <c r="A350" s="107" t="s">
        <v>119</v>
      </c>
      <c r="B350" s="113" t="s">
        <v>120</v>
      </c>
      <c r="C350" s="8"/>
      <c r="D350" s="111"/>
      <c r="E350" s="84"/>
      <c r="F350" s="111"/>
    </row>
    <row r="351" spans="1:6" s="48" customFormat="1" ht="12.75">
      <c r="A351" s="144"/>
      <c r="B351" s="138" t="s">
        <v>122</v>
      </c>
      <c r="C351" s="144" t="s">
        <v>834</v>
      </c>
      <c r="D351" s="47">
        <v>2</v>
      </c>
      <c r="E351" s="10"/>
      <c r="F351" s="50">
        <f>E351*D351</f>
        <v>0</v>
      </c>
    </row>
    <row r="352" spans="1:6" s="95" customFormat="1" ht="12.75">
      <c r="A352" s="215" t="s">
        <v>774</v>
      </c>
      <c r="B352" s="215"/>
      <c r="C352" s="215"/>
      <c r="D352" s="215"/>
      <c r="E352" s="215"/>
      <c r="F352" s="15">
        <f>SUM(F329:F351)</f>
        <v>0</v>
      </c>
    </row>
    <row r="353" spans="1:6" s="60" customFormat="1" ht="12.75">
      <c r="A353" s="45"/>
      <c r="B353" s="148"/>
      <c r="C353" s="4"/>
      <c r="D353" s="11"/>
      <c r="E353" s="14"/>
      <c r="F353" s="13"/>
    </row>
    <row r="354" spans="1:6" s="95" customFormat="1" ht="12.75">
      <c r="A354" s="87" t="s">
        <v>198</v>
      </c>
      <c r="B354" s="113" t="s">
        <v>199</v>
      </c>
      <c r="C354" s="46"/>
      <c r="D354" s="47"/>
      <c r="E354" s="86"/>
      <c r="F354" s="47"/>
    </row>
    <row r="355" spans="1:6" s="60" customFormat="1" ht="12.75">
      <c r="A355" s="63" t="s">
        <v>162</v>
      </c>
      <c r="B355" s="68" t="s">
        <v>163</v>
      </c>
      <c r="C355" s="6"/>
      <c r="D355" s="19"/>
      <c r="E355" s="24"/>
      <c r="F355" s="19"/>
    </row>
    <row r="356" spans="1:6" s="48" customFormat="1" ht="12.75">
      <c r="A356" s="87" t="s">
        <v>164</v>
      </c>
      <c r="B356" s="113" t="s">
        <v>826</v>
      </c>
      <c r="C356" s="8"/>
      <c r="D356" s="111"/>
      <c r="E356" s="84"/>
      <c r="F356" s="111"/>
    </row>
    <row r="357" spans="1:6" s="95" customFormat="1" ht="12.75">
      <c r="A357" s="85"/>
      <c r="B357" s="138" t="s">
        <v>165</v>
      </c>
      <c r="C357" s="85" t="s">
        <v>806</v>
      </c>
      <c r="D357" s="139">
        <v>15.5</v>
      </c>
      <c r="E357" s="24"/>
      <c r="F357" s="50">
        <f aca="true" t="shared" si="13" ref="F357:F362">E357*D357</f>
        <v>0</v>
      </c>
    </row>
    <row r="358" spans="1:6" s="60" customFormat="1" ht="12.75">
      <c r="A358" s="2"/>
      <c r="B358" s="143" t="s">
        <v>166</v>
      </c>
      <c r="C358" s="2" t="s">
        <v>806</v>
      </c>
      <c r="D358" s="72">
        <v>127.6</v>
      </c>
      <c r="E358" s="24"/>
      <c r="F358" s="17">
        <f t="shared" si="13"/>
        <v>0</v>
      </c>
    </row>
    <row r="359" spans="1:6" s="167" customFormat="1" ht="12.75">
      <c r="A359" s="2"/>
      <c r="B359" s="143" t="s">
        <v>167</v>
      </c>
      <c r="C359" s="2" t="s">
        <v>806</v>
      </c>
      <c r="D359" s="72">
        <v>18</v>
      </c>
      <c r="E359" s="24"/>
      <c r="F359" s="17">
        <f t="shared" si="13"/>
        <v>0</v>
      </c>
    </row>
    <row r="360" spans="1:6" s="48" customFormat="1" ht="12.75">
      <c r="A360" s="85"/>
      <c r="B360" s="138" t="s">
        <v>168</v>
      </c>
      <c r="C360" s="85" t="s">
        <v>806</v>
      </c>
      <c r="D360" s="139">
        <v>28.7</v>
      </c>
      <c r="E360" s="24"/>
      <c r="F360" s="50">
        <f t="shared" si="13"/>
        <v>0</v>
      </c>
    </row>
    <row r="361" spans="1:6" s="48" customFormat="1" ht="12.75">
      <c r="A361" s="85"/>
      <c r="B361" s="138" t="s">
        <v>169</v>
      </c>
      <c r="C361" s="85" t="s">
        <v>806</v>
      </c>
      <c r="D361" s="139">
        <v>34.9</v>
      </c>
      <c r="E361" s="24"/>
      <c r="F361" s="50">
        <f t="shared" si="13"/>
        <v>0</v>
      </c>
    </row>
    <row r="362" spans="1:6" s="48" customFormat="1" ht="12.75">
      <c r="A362" s="85"/>
      <c r="B362" s="138" t="s">
        <v>170</v>
      </c>
      <c r="C362" s="85" t="s">
        <v>806</v>
      </c>
      <c r="D362" s="139">
        <v>13</v>
      </c>
      <c r="E362" s="24"/>
      <c r="F362" s="50">
        <f t="shared" si="13"/>
        <v>0</v>
      </c>
    </row>
    <row r="363" spans="1:6" s="60" customFormat="1" ht="12.75">
      <c r="A363" s="63" t="s">
        <v>171</v>
      </c>
      <c r="B363" s="1" t="s">
        <v>172</v>
      </c>
      <c r="C363" s="1"/>
      <c r="D363" s="62"/>
      <c r="E363" s="24"/>
      <c r="F363" s="11"/>
    </row>
    <row r="364" spans="1:6" s="60" customFormat="1" ht="12.75">
      <c r="A364" s="2"/>
      <c r="B364" s="143" t="s">
        <v>173</v>
      </c>
      <c r="C364" s="2" t="s">
        <v>834</v>
      </c>
      <c r="D364" s="72">
        <v>11</v>
      </c>
      <c r="E364" s="24"/>
      <c r="F364" s="17">
        <f>E364*D364</f>
        <v>0</v>
      </c>
    </row>
    <row r="365" spans="1:6" s="60" customFormat="1" ht="12.75">
      <c r="A365" s="2"/>
      <c r="B365" s="143" t="s">
        <v>174</v>
      </c>
      <c r="C365" s="2" t="s">
        <v>834</v>
      </c>
      <c r="D365" s="72">
        <v>1</v>
      </c>
      <c r="E365" s="24"/>
      <c r="F365" s="17">
        <f>E365*D365</f>
        <v>0</v>
      </c>
    </row>
    <row r="366" spans="1:6" s="48" customFormat="1" ht="12.75">
      <c r="A366" s="87" t="s">
        <v>175</v>
      </c>
      <c r="B366" s="8" t="s">
        <v>852</v>
      </c>
      <c r="C366" s="8"/>
      <c r="D366" s="150"/>
      <c r="E366" s="24"/>
      <c r="F366" s="111"/>
    </row>
    <row r="367" spans="1:6" s="95" customFormat="1" ht="12.75">
      <c r="A367" s="85"/>
      <c r="B367" s="49" t="s">
        <v>176</v>
      </c>
      <c r="C367" s="85" t="s">
        <v>834</v>
      </c>
      <c r="D367" s="139">
        <v>2</v>
      </c>
      <c r="E367" s="24"/>
      <c r="F367" s="50">
        <f>E367*D367</f>
        <v>0</v>
      </c>
    </row>
    <row r="368" spans="1:6" s="60" customFormat="1" ht="12.75">
      <c r="A368" s="2"/>
      <c r="B368" s="28" t="s">
        <v>177</v>
      </c>
      <c r="C368" s="2" t="s">
        <v>834</v>
      </c>
      <c r="D368" s="72">
        <v>2</v>
      </c>
      <c r="E368" s="24"/>
      <c r="F368" s="17">
        <f>E368*D368</f>
        <v>0</v>
      </c>
    </row>
    <row r="369" spans="1:6" s="48" customFormat="1" ht="12.75">
      <c r="A369" s="87" t="s">
        <v>178</v>
      </c>
      <c r="B369" s="8" t="s">
        <v>179</v>
      </c>
      <c r="C369" s="8"/>
      <c r="D369" s="150"/>
      <c r="E369" s="24"/>
      <c r="F369" s="111"/>
    </row>
    <row r="370" spans="1:6" s="48" customFormat="1" ht="12.75">
      <c r="A370" s="85"/>
      <c r="B370" s="138" t="s">
        <v>180</v>
      </c>
      <c r="C370" s="85" t="s">
        <v>834</v>
      </c>
      <c r="D370" s="139">
        <v>2</v>
      </c>
      <c r="E370" s="24"/>
      <c r="F370" s="50">
        <f aca="true" t="shared" si="14" ref="F370:F376">E370*D370</f>
        <v>0</v>
      </c>
    </row>
    <row r="371" spans="1:6" s="48" customFormat="1" ht="12.75">
      <c r="A371" s="85"/>
      <c r="B371" s="138" t="s">
        <v>181</v>
      </c>
      <c r="C371" s="85" t="s">
        <v>834</v>
      </c>
      <c r="D371" s="139">
        <v>5</v>
      </c>
      <c r="E371" s="24"/>
      <c r="F371" s="50">
        <f t="shared" si="14"/>
        <v>0</v>
      </c>
    </row>
    <row r="372" spans="1:6" s="48" customFormat="1" ht="12.75">
      <c r="A372" s="85"/>
      <c r="B372" s="138" t="s">
        <v>182</v>
      </c>
      <c r="C372" s="85" t="s">
        <v>834</v>
      </c>
      <c r="D372" s="139">
        <v>1</v>
      </c>
      <c r="E372" s="24"/>
      <c r="F372" s="50">
        <f t="shared" si="14"/>
        <v>0</v>
      </c>
    </row>
    <row r="373" spans="1:6" s="95" customFormat="1" ht="12.75">
      <c r="A373" s="85"/>
      <c r="B373" s="138" t="s">
        <v>183</v>
      </c>
      <c r="C373" s="85" t="s">
        <v>834</v>
      </c>
      <c r="D373" s="139">
        <v>1</v>
      </c>
      <c r="E373" s="24"/>
      <c r="F373" s="50">
        <f t="shared" si="14"/>
        <v>0</v>
      </c>
    </row>
    <row r="374" spans="1:6" s="60" customFormat="1" ht="12.75">
      <c r="A374" s="2"/>
      <c r="B374" s="143" t="s">
        <v>184</v>
      </c>
      <c r="C374" s="2" t="s">
        <v>834</v>
      </c>
      <c r="D374" s="19">
        <v>3</v>
      </c>
      <c r="E374" s="24"/>
      <c r="F374" s="17">
        <f t="shared" si="14"/>
        <v>0</v>
      </c>
    </row>
    <row r="375" spans="1:6" s="60" customFormat="1" ht="12.75">
      <c r="A375" s="2"/>
      <c r="B375" s="143" t="s">
        <v>185</v>
      </c>
      <c r="C375" s="2" t="s">
        <v>834</v>
      </c>
      <c r="D375" s="19">
        <v>2</v>
      </c>
      <c r="E375" s="24"/>
      <c r="F375" s="17">
        <f t="shared" si="14"/>
        <v>0</v>
      </c>
    </row>
    <row r="376" spans="1:6" s="167" customFormat="1" ht="12.75">
      <c r="A376" s="2"/>
      <c r="B376" s="143" t="s">
        <v>186</v>
      </c>
      <c r="C376" s="2" t="s">
        <v>834</v>
      </c>
      <c r="D376" s="19">
        <v>1</v>
      </c>
      <c r="E376" s="24"/>
      <c r="F376" s="17">
        <f t="shared" si="14"/>
        <v>0</v>
      </c>
    </row>
    <row r="377" spans="1:6" s="48" customFormat="1" ht="12.75">
      <c r="A377" s="87" t="s">
        <v>187</v>
      </c>
      <c r="B377" s="8" t="s">
        <v>188</v>
      </c>
      <c r="C377" s="8"/>
      <c r="D377" s="111"/>
      <c r="E377" s="24"/>
      <c r="F377" s="111"/>
    </row>
    <row r="378" spans="1:6" s="48" customFormat="1" ht="12.75">
      <c r="A378" s="85"/>
      <c r="B378" s="138" t="s">
        <v>189</v>
      </c>
      <c r="C378" s="85" t="s">
        <v>834</v>
      </c>
      <c r="D378" s="47">
        <v>11</v>
      </c>
      <c r="E378" s="24"/>
      <c r="F378" s="50">
        <f>E378*D378</f>
        <v>0</v>
      </c>
    </row>
    <row r="379" spans="1:6" s="95" customFormat="1" ht="12.75">
      <c r="A379" s="85"/>
      <c r="B379" s="138" t="s">
        <v>190</v>
      </c>
      <c r="C379" s="85" t="s">
        <v>834</v>
      </c>
      <c r="D379" s="47">
        <v>1</v>
      </c>
      <c r="E379" s="24"/>
      <c r="F379" s="50">
        <f>E379*D379</f>
        <v>0</v>
      </c>
    </row>
    <row r="380" spans="1:6" s="60" customFormat="1" ht="12.75">
      <c r="A380" s="218" t="s">
        <v>761</v>
      </c>
      <c r="B380" s="218"/>
      <c r="C380" s="218"/>
      <c r="D380" s="218"/>
      <c r="E380" s="218"/>
      <c r="F380" s="15">
        <f>SUM(F357:F379)</f>
        <v>0</v>
      </c>
    </row>
    <row r="381" spans="1:6" s="60" customFormat="1" ht="12.75">
      <c r="A381" s="219"/>
      <c r="B381" s="219"/>
      <c r="C381" s="219"/>
      <c r="D381" s="219"/>
      <c r="E381" s="219"/>
      <c r="F381" s="219"/>
    </row>
    <row r="382" spans="1:6" s="48" customFormat="1" ht="12.75">
      <c r="A382" s="87" t="s">
        <v>191</v>
      </c>
      <c r="B382" s="113" t="s">
        <v>820</v>
      </c>
      <c r="C382" s="46"/>
      <c r="D382" s="47"/>
      <c r="E382" s="86"/>
      <c r="F382" s="47"/>
    </row>
    <row r="383" spans="1:6" s="60" customFormat="1" ht="12.75">
      <c r="A383" s="63" t="s">
        <v>192</v>
      </c>
      <c r="B383" s="1" t="s">
        <v>193</v>
      </c>
      <c r="C383" s="1"/>
      <c r="D383" s="11"/>
      <c r="E383" s="12"/>
      <c r="F383" s="11"/>
    </row>
    <row r="384" spans="1:6" s="167" customFormat="1" ht="12.75">
      <c r="A384" s="2"/>
      <c r="B384" s="143" t="s">
        <v>194</v>
      </c>
      <c r="C384" s="2" t="s">
        <v>834</v>
      </c>
      <c r="D384" s="19">
        <v>11</v>
      </c>
      <c r="E384" s="24"/>
      <c r="F384" s="17">
        <f>E384*D384</f>
        <v>0</v>
      </c>
    </row>
    <row r="385" spans="1:6" s="48" customFormat="1" ht="12.75">
      <c r="A385" s="85"/>
      <c r="B385" s="138" t="s">
        <v>195</v>
      </c>
      <c r="C385" s="85" t="s">
        <v>834</v>
      </c>
      <c r="D385" s="47">
        <v>1</v>
      </c>
      <c r="E385" s="24"/>
      <c r="F385" s="50">
        <f>E385*D385</f>
        <v>0</v>
      </c>
    </row>
    <row r="386" spans="1:6" s="95" customFormat="1" ht="12.75">
      <c r="A386" s="63" t="s">
        <v>213</v>
      </c>
      <c r="B386" s="1" t="s">
        <v>214</v>
      </c>
      <c r="C386" s="1"/>
      <c r="D386" s="11"/>
      <c r="E386" s="24"/>
      <c r="F386" s="11"/>
    </row>
    <row r="387" spans="1:6" s="60" customFormat="1" ht="12.75">
      <c r="A387" s="2"/>
      <c r="B387" s="28" t="s">
        <v>215</v>
      </c>
      <c r="C387" s="3" t="s">
        <v>834</v>
      </c>
      <c r="D387" s="17">
        <v>9</v>
      </c>
      <c r="E387" s="24"/>
      <c r="F387" s="17">
        <f>E387*D387</f>
        <v>0</v>
      </c>
    </row>
    <row r="388" spans="1:6" s="60" customFormat="1" ht="12.75">
      <c r="A388" s="2"/>
      <c r="B388" s="28" t="s">
        <v>67</v>
      </c>
      <c r="C388" s="3" t="s">
        <v>834</v>
      </c>
      <c r="D388" s="17">
        <v>9</v>
      </c>
      <c r="E388" s="24"/>
      <c r="F388" s="17">
        <f>E388*D388</f>
        <v>0</v>
      </c>
    </row>
    <row r="389" spans="1:6" s="60" customFormat="1" ht="12.75">
      <c r="A389" s="2"/>
      <c r="B389" s="143" t="s">
        <v>216</v>
      </c>
      <c r="C389" s="2" t="s">
        <v>834</v>
      </c>
      <c r="D389" s="19">
        <v>5</v>
      </c>
      <c r="E389" s="24"/>
      <c r="F389" s="17">
        <f>E389*D389</f>
        <v>0</v>
      </c>
    </row>
    <row r="390" spans="1:6" s="60" customFormat="1" ht="12.75">
      <c r="A390" s="2"/>
      <c r="B390" s="143" t="s">
        <v>217</v>
      </c>
      <c r="C390" s="2" t="s">
        <v>834</v>
      </c>
      <c r="D390" s="19">
        <v>5</v>
      </c>
      <c r="E390" s="24"/>
      <c r="F390" s="17">
        <f>E390*D390</f>
        <v>0</v>
      </c>
    </row>
    <row r="391" spans="1:6" s="60" customFormat="1" ht="12.75">
      <c r="A391" s="2"/>
      <c r="B391" s="143" t="s">
        <v>66</v>
      </c>
      <c r="C391" s="2" t="s">
        <v>834</v>
      </c>
      <c r="D391" s="19">
        <v>2</v>
      </c>
      <c r="E391" s="24"/>
      <c r="F391" s="17">
        <f>E391*D391</f>
        <v>0</v>
      </c>
    </row>
    <row r="392" spans="1:6" s="48" customFormat="1" ht="12.75">
      <c r="A392" s="87" t="s">
        <v>219</v>
      </c>
      <c r="B392" s="8" t="s">
        <v>220</v>
      </c>
      <c r="C392" s="8"/>
      <c r="D392" s="111"/>
      <c r="E392" s="24"/>
      <c r="F392" s="111"/>
    </row>
    <row r="393" spans="1:6" s="48" customFormat="1" ht="12.75">
      <c r="A393" s="85"/>
      <c r="B393" s="49" t="s">
        <v>221</v>
      </c>
      <c r="C393" s="85" t="s">
        <v>834</v>
      </c>
      <c r="D393" s="47">
        <v>1</v>
      </c>
      <c r="E393" s="24"/>
      <c r="F393" s="50">
        <f>E393*D393</f>
        <v>0</v>
      </c>
    </row>
    <row r="394" spans="1:6" s="48" customFormat="1" ht="12.75">
      <c r="A394" s="85"/>
      <c r="B394" s="49" t="s">
        <v>68</v>
      </c>
      <c r="C394" s="85" t="s">
        <v>834</v>
      </c>
      <c r="D394" s="47">
        <v>1</v>
      </c>
      <c r="E394" s="24"/>
      <c r="F394" s="50">
        <f>E394*D394</f>
        <v>0</v>
      </c>
    </row>
    <row r="395" spans="1:6" s="60" customFormat="1" ht="12.75">
      <c r="A395" s="63" t="s">
        <v>222</v>
      </c>
      <c r="B395" s="1" t="s">
        <v>223</v>
      </c>
      <c r="C395" s="1"/>
      <c r="D395" s="11"/>
      <c r="E395" s="24"/>
      <c r="F395" s="11"/>
    </row>
    <row r="396" spans="1:6" s="167" customFormat="1" ht="12.75">
      <c r="A396" s="2"/>
      <c r="B396" s="28" t="s">
        <v>224</v>
      </c>
      <c r="C396" s="2" t="s">
        <v>834</v>
      </c>
      <c r="D396" s="19">
        <v>5</v>
      </c>
      <c r="E396" s="24"/>
      <c r="F396" s="17">
        <f>E396*D396</f>
        <v>0</v>
      </c>
    </row>
    <row r="397" spans="1:6" s="48" customFormat="1" ht="12.75">
      <c r="A397" s="87" t="s">
        <v>403</v>
      </c>
      <c r="B397" s="113" t="s">
        <v>124</v>
      </c>
      <c r="C397" s="87"/>
      <c r="D397" s="87"/>
      <c r="E397" s="113"/>
      <c r="F397" s="82"/>
    </row>
    <row r="398" spans="1:6" s="48" customFormat="1" ht="12.75">
      <c r="A398" s="144"/>
      <c r="B398" s="49" t="s">
        <v>121</v>
      </c>
      <c r="C398" s="151" t="s">
        <v>806</v>
      </c>
      <c r="D398" s="47">
        <v>8</v>
      </c>
      <c r="E398" s="24"/>
      <c r="F398" s="50">
        <f>E398*D398</f>
        <v>0</v>
      </c>
    </row>
    <row r="399" spans="1:6" s="48" customFormat="1" ht="12.75">
      <c r="A399" s="144"/>
      <c r="B399" s="49" t="s">
        <v>90</v>
      </c>
      <c r="C399" s="151" t="s">
        <v>806</v>
      </c>
      <c r="D399" s="47">
        <v>2</v>
      </c>
      <c r="E399" s="24"/>
      <c r="F399" s="50">
        <f>E399*D399</f>
        <v>0</v>
      </c>
    </row>
    <row r="400" spans="1:6" s="95" customFormat="1" ht="12.75">
      <c r="A400" s="218" t="s">
        <v>762</v>
      </c>
      <c r="B400" s="218"/>
      <c r="C400" s="218"/>
      <c r="D400" s="218"/>
      <c r="E400" s="218"/>
      <c r="F400" s="15">
        <f>SUM(F384:F399)</f>
        <v>0</v>
      </c>
    </row>
    <row r="401" spans="1:6" s="60" customFormat="1" ht="12.75">
      <c r="A401" s="219"/>
      <c r="B401" s="219"/>
      <c r="C401" s="219"/>
      <c r="D401" s="219"/>
      <c r="E401" s="219"/>
      <c r="F401" s="219"/>
    </row>
    <row r="402" spans="1:6" s="48" customFormat="1" ht="12.75">
      <c r="A402" s="87" t="s">
        <v>200</v>
      </c>
      <c r="B402" s="113" t="s">
        <v>201</v>
      </c>
      <c r="C402" s="87"/>
      <c r="D402" s="87"/>
      <c r="E402" s="152"/>
      <c r="F402" s="82"/>
    </row>
    <row r="403" spans="1:6" s="95" customFormat="1" ht="12.75">
      <c r="A403" s="63" t="s">
        <v>412</v>
      </c>
      <c r="B403" s="68" t="s">
        <v>431</v>
      </c>
      <c r="C403" s="63"/>
      <c r="D403" s="63"/>
      <c r="E403" s="41"/>
      <c r="F403" s="15"/>
    </row>
    <row r="404" spans="1:6" s="48" customFormat="1" ht="12.75">
      <c r="A404" s="63" t="s">
        <v>413</v>
      </c>
      <c r="B404" s="68" t="s">
        <v>826</v>
      </c>
      <c r="C404" s="63"/>
      <c r="D404" s="19"/>
      <c r="E404" s="152"/>
      <c r="F404" s="82"/>
    </row>
    <row r="405" spans="1:6" s="48" customFormat="1" ht="12.75">
      <c r="A405" s="144"/>
      <c r="B405" s="76" t="s">
        <v>432</v>
      </c>
      <c r="C405" s="151" t="s">
        <v>806</v>
      </c>
      <c r="D405" s="47">
        <f>30*6+6+18</f>
        <v>204</v>
      </c>
      <c r="E405" s="24"/>
      <c r="F405" s="50">
        <f>E405*D405</f>
        <v>0</v>
      </c>
    </row>
    <row r="406" spans="1:6" s="48" customFormat="1" ht="12.75">
      <c r="A406" s="144"/>
      <c r="B406" s="76" t="s">
        <v>433</v>
      </c>
      <c r="C406" s="151" t="s">
        <v>806</v>
      </c>
      <c r="D406" s="47">
        <f>17*6+6</f>
        <v>108</v>
      </c>
      <c r="E406" s="24"/>
      <c r="F406" s="50">
        <f>E406*D406</f>
        <v>0</v>
      </c>
    </row>
    <row r="407" spans="1:6" s="48" customFormat="1" ht="12.75">
      <c r="A407" s="144"/>
      <c r="B407" s="76" t="s">
        <v>434</v>
      </c>
      <c r="C407" s="151" t="s">
        <v>806</v>
      </c>
      <c r="D407" s="47">
        <f>19*6+6</f>
        <v>120</v>
      </c>
      <c r="E407" s="24"/>
      <c r="F407" s="50">
        <f>E407*D407</f>
        <v>0</v>
      </c>
    </row>
    <row r="408" spans="1:6" s="48" customFormat="1" ht="12.75">
      <c r="A408" s="144"/>
      <c r="B408" s="76" t="s">
        <v>435</v>
      </c>
      <c r="C408" s="151" t="s">
        <v>806</v>
      </c>
      <c r="D408" s="47">
        <f>34*6+6</f>
        <v>210</v>
      </c>
      <c r="E408" s="24"/>
      <c r="F408" s="50">
        <f>E408*D408</f>
        <v>0</v>
      </c>
    </row>
    <row r="409" spans="1:6" s="48" customFormat="1" ht="12.75">
      <c r="A409" s="144"/>
      <c r="B409" s="76" t="s">
        <v>436</v>
      </c>
      <c r="C409" s="151" t="s">
        <v>806</v>
      </c>
      <c r="D409" s="47">
        <f>16*6+6</f>
        <v>102</v>
      </c>
      <c r="E409" s="24"/>
      <c r="F409" s="50">
        <f>E409*D409</f>
        <v>0</v>
      </c>
    </row>
    <row r="410" spans="1:6" s="48" customFormat="1" ht="12.75">
      <c r="A410" s="63" t="s">
        <v>414</v>
      </c>
      <c r="B410" s="68" t="s">
        <v>437</v>
      </c>
      <c r="C410" s="43"/>
      <c r="D410" s="19"/>
      <c r="E410" s="152"/>
      <c r="F410" s="82"/>
    </row>
    <row r="411" spans="1:6" s="48" customFormat="1" ht="12.75">
      <c r="A411" s="144"/>
      <c r="B411" s="106" t="s">
        <v>438</v>
      </c>
      <c r="C411" s="151" t="s">
        <v>834</v>
      </c>
      <c r="D411" s="47">
        <v>2</v>
      </c>
      <c r="E411" s="24"/>
      <c r="F411" s="50">
        <f>E411*D411</f>
        <v>0</v>
      </c>
    </row>
    <row r="412" spans="1:6" s="48" customFormat="1" ht="12.75">
      <c r="A412" s="63" t="s">
        <v>415</v>
      </c>
      <c r="B412" s="68" t="s">
        <v>852</v>
      </c>
      <c r="C412" s="43"/>
      <c r="D412" s="19"/>
      <c r="E412" s="152"/>
      <c r="F412" s="82"/>
    </row>
    <row r="413" spans="1:6" s="48" customFormat="1" ht="12.75">
      <c r="A413" s="144"/>
      <c r="B413" s="76" t="s">
        <v>439</v>
      </c>
      <c r="C413" s="151" t="s">
        <v>834</v>
      </c>
      <c r="D413" s="47">
        <v>11</v>
      </c>
      <c r="E413" s="24"/>
      <c r="F413" s="50">
        <f aca="true" t="shared" si="15" ref="F413:F420">E413*D413</f>
        <v>0</v>
      </c>
    </row>
    <row r="414" spans="1:6" s="95" customFormat="1" ht="12.75">
      <c r="A414" s="144"/>
      <c r="B414" s="76" t="s">
        <v>440</v>
      </c>
      <c r="C414" s="151" t="s">
        <v>834</v>
      </c>
      <c r="D414" s="47">
        <v>18</v>
      </c>
      <c r="E414" s="24"/>
      <c r="F414" s="50">
        <f t="shared" si="15"/>
        <v>0</v>
      </c>
    </row>
    <row r="415" spans="1:6" s="60" customFormat="1" ht="12.75">
      <c r="A415" s="42"/>
      <c r="B415" s="57" t="s">
        <v>441</v>
      </c>
      <c r="C415" s="43" t="s">
        <v>834</v>
      </c>
      <c r="D415" s="19">
        <v>13</v>
      </c>
      <c r="E415" s="24"/>
      <c r="F415" s="17">
        <f t="shared" si="15"/>
        <v>0</v>
      </c>
    </row>
    <row r="416" spans="1:6" s="60" customFormat="1" ht="12.75">
      <c r="A416" s="42"/>
      <c r="B416" s="57" t="s">
        <v>442</v>
      </c>
      <c r="C416" s="43" t="s">
        <v>834</v>
      </c>
      <c r="D416" s="19">
        <v>33</v>
      </c>
      <c r="E416" s="24"/>
      <c r="F416" s="17">
        <f t="shared" si="15"/>
        <v>0</v>
      </c>
    </row>
    <row r="417" spans="1:6" s="60" customFormat="1" ht="12.75">
      <c r="A417" s="42"/>
      <c r="B417" s="57" t="s">
        <v>443</v>
      </c>
      <c r="C417" s="43" t="s">
        <v>834</v>
      </c>
      <c r="D417" s="19">
        <v>23</v>
      </c>
      <c r="E417" s="24"/>
      <c r="F417" s="17">
        <f t="shared" si="15"/>
        <v>0</v>
      </c>
    </row>
    <row r="418" spans="1:6" s="60" customFormat="1" ht="12.75">
      <c r="A418" s="42"/>
      <c r="B418" s="57" t="s">
        <v>444</v>
      </c>
      <c r="C418" s="43" t="s">
        <v>834</v>
      </c>
      <c r="D418" s="19">
        <v>7</v>
      </c>
      <c r="E418" s="24"/>
      <c r="F418" s="17">
        <f t="shared" si="15"/>
        <v>0</v>
      </c>
    </row>
    <row r="419" spans="1:6" s="60" customFormat="1" ht="12.75">
      <c r="A419" s="42"/>
      <c r="B419" s="57" t="s">
        <v>445</v>
      </c>
      <c r="C419" s="43" t="s">
        <v>834</v>
      </c>
      <c r="D419" s="19">
        <v>80</v>
      </c>
      <c r="E419" s="24"/>
      <c r="F419" s="17">
        <f t="shared" si="15"/>
        <v>0</v>
      </c>
    </row>
    <row r="420" spans="1:6" s="167" customFormat="1" ht="12.75">
      <c r="A420" s="42"/>
      <c r="B420" s="57" t="s">
        <v>446</v>
      </c>
      <c r="C420" s="43" t="s">
        <v>834</v>
      </c>
      <c r="D420" s="19">
        <v>69</v>
      </c>
      <c r="E420" s="24"/>
      <c r="F420" s="17">
        <f t="shared" si="15"/>
        <v>0</v>
      </c>
    </row>
    <row r="421" spans="1:6" s="60" customFormat="1" ht="12.75">
      <c r="A421" s="87" t="s">
        <v>416</v>
      </c>
      <c r="B421" s="113" t="s">
        <v>125</v>
      </c>
      <c r="C421" s="151"/>
      <c r="D421" s="47"/>
      <c r="E421" s="41"/>
      <c r="F421" s="15"/>
    </row>
    <row r="422" spans="1:6" s="60" customFormat="1" ht="12.75">
      <c r="A422" s="42"/>
      <c r="B422" s="32" t="s">
        <v>447</v>
      </c>
      <c r="C422" s="43" t="s">
        <v>834</v>
      </c>
      <c r="D422" s="19">
        <v>6</v>
      </c>
      <c r="E422" s="24"/>
      <c r="F422" s="17">
        <f>E422*D422</f>
        <v>0</v>
      </c>
    </row>
    <row r="423" spans="1:6" s="167" customFormat="1" ht="12.75">
      <c r="A423" s="42"/>
      <c r="B423" s="32" t="s">
        <v>448</v>
      </c>
      <c r="C423" s="43" t="s">
        <v>834</v>
      </c>
      <c r="D423" s="19">
        <v>3</v>
      </c>
      <c r="E423" s="24"/>
      <c r="F423" s="17">
        <f>E423*D423</f>
        <v>0</v>
      </c>
    </row>
    <row r="424" spans="1:6" s="60" customFormat="1" ht="12.75">
      <c r="A424" s="87" t="s">
        <v>417</v>
      </c>
      <c r="B424" s="113" t="s">
        <v>865</v>
      </c>
      <c r="C424" s="151"/>
      <c r="D424" s="47"/>
      <c r="E424" s="24"/>
      <c r="F424" s="15"/>
    </row>
    <row r="425" spans="1:6" s="167" customFormat="1" ht="12.75">
      <c r="A425" s="42"/>
      <c r="B425" s="32" t="s">
        <v>449</v>
      </c>
      <c r="C425" s="43" t="s">
        <v>834</v>
      </c>
      <c r="D425" s="19">
        <v>13</v>
      </c>
      <c r="E425" s="24"/>
      <c r="F425" s="17">
        <f>E425*D425</f>
        <v>0</v>
      </c>
    </row>
    <row r="426" spans="1:6" s="48" customFormat="1" ht="12.75">
      <c r="A426" s="144"/>
      <c r="B426" s="106" t="s">
        <v>450</v>
      </c>
      <c r="C426" s="151" t="s">
        <v>834</v>
      </c>
      <c r="D426" s="47">
        <v>7</v>
      </c>
      <c r="E426" s="24"/>
      <c r="F426" s="50">
        <f>E426*D426</f>
        <v>0</v>
      </c>
    </row>
    <row r="427" spans="1:6" s="95" customFormat="1" ht="12.75">
      <c r="A427" s="144"/>
      <c r="B427" s="106" t="s">
        <v>451</v>
      </c>
      <c r="C427" s="151" t="s">
        <v>834</v>
      </c>
      <c r="D427" s="47">
        <v>8</v>
      </c>
      <c r="E427" s="24"/>
      <c r="F427" s="50">
        <f>E427*D427</f>
        <v>0</v>
      </c>
    </row>
    <row r="428" spans="1:6" s="60" customFormat="1" ht="12.75">
      <c r="A428" s="42"/>
      <c r="B428" s="32" t="s">
        <v>452</v>
      </c>
      <c r="C428" s="43" t="s">
        <v>834</v>
      </c>
      <c r="D428" s="19">
        <v>14</v>
      </c>
      <c r="E428" s="24"/>
      <c r="F428" s="17">
        <f>E428*D428</f>
        <v>0</v>
      </c>
    </row>
    <row r="429" spans="1:6" s="167" customFormat="1" ht="12.75">
      <c r="A429" s="42"/>
      <c r="B429" s="32" t="s">
        <v>453</v>
      </c>
      <c r="C429" s="43" t="s">
        <v>834</v>
      </c>
      <c r="D429" s="19">
        <v>7</v>
      </c>
      <c r="E429" s="24"/>
      <c r="F429" s="17">
        <f>E429*D429</f>
        <v>0</v>
      </c>
    </row>
    <row r="430" spans="1:6" s="60" customFormat="1" ht="12.75">
      <c r="A430" s="87" t="s">
        <v>418</v>
      </c>
      <c r="B430" s="113" t="s">
        <v>647</v>
      </c>
      <c r="C430" s="151"/>
      <c r="D430" s="47"/>
      <c r="E430" s="24"/>
      <c r="F430" s="15"/>
    </row>
    <row r="431" spans="1:6" s="60" customFormat="1" ht="12.75">
      <c r="A431" s="42"/>
      <c r="B431" s="57" t="s">
        <v>454</v>
      </c>
      <c r="C431" s="43" t="s">
        <v>834</v>
      </c>
      <c r="D431" s="19">
        <v>9</v>
      </c>
      <c r="E431" s="24"/>
      <c r="F431" s="17">
        <f>E431*D431</f>
        <v>0</v>
      </c>
    </row>
    <row r="432" spans="1:6" s="60" customFormat="1" ht="12.75">
      <c r="A432" s="42"/>
      <c r="B432" s="57" t="s">
        <v>455</v>
      </c>
      <c r="C432" s="43" t="s">
        <v>834</v>
      </c>
      <c r="D432" s="19">
        <v>2</v>
      </c>
      <c r="E432" s="24"/>
      <c r="F432" s="17">
        <f>E432*D432</f>
        <v>0</v>
      </c>
    </row>
    <row r="433" spans="1:6" s="60" customFormat="1" ht="12.75">
      <c r="A433" s="107" t="s">
        <v>419</v>
      </c>
      <c r="B433" s="113" t="s">
        <v>456</v>
      </c>
      <c r="C433" s="153"/>
      <c r="D433" s="47"/>
      <c r="E433" s="41"/>
      <c r="F433" s="15"/>
    </row>
    <row r="434" spans="1:6" s="60" customFormat="1" ht="12.75">
      <c r="A434" s="42"/>
      <c r="B434" s="32" t="s">
        <v>457</v>
      </c>
      <c r="C434" s="43" t="s">
        <v>834</v>
      </c>
      <c r="D434" s="19">
        <v>23</v>
      </c>
      <c r="E434" s="24"/>
      <c r="F434" s="17">
        <f>E434*D434</f>
        <v>0</v>
      </c>
    </row>
    <row r="435" spans="1:6" s="60" customFormat="1" ht="12.75">
      <c r="A435" s="107" t="s">
        <v>420</v>
      </c>
      <c r="B435" s="113" t="s">
        <v>458</v>
      </c>
      <c r="C435" s="153"/>
      <c r="D435" s="47"/>
      <c r="E435" s="24"/>
      <c r="F435" s="15"/>
    </row>
    <row r="436" spans="1:6" s="167" customFormat="1" ht="12.75">
      <c r="A436" s="42"/>
      <c r="B436" s="32" t="s">
        <v>571</v>
      </c>
      <c r="C436" s="43" t="s">
        <v>834</v>
      </c>
      <c r="D436" s="19">
        <v>23</v>
      </c>
      <c r="E436" s="24"/>
      <c r="F436" s="17">
        <f>E436*D436</f>
        <v>0</v>
      </c>
    </row>
    <row r="437" spans="1:6" s="60" customFormat="1" ht="12.75">
      <c r="A437" s="107" t="s">
        <v>421</v>
      </c>
      <c r="B437" s="113" t="s">
        <v>572</v>
      </c>
      <c r="C437" s="153"/>
      <c r="D437" s="47"/>
      <c r="E437" s="24"/>
      <c r="F437" s="15"/>
    </row>
    <row r="438" spans="1:6" s="60" customFormat="1" ht="12.75">
      <c r="A438" s="42"/>
      <c r="B438" s="32" t="s">
        <v>573</v>
      </c>
      <c r="C438" s="43" t="s">
        <v>834</v>
      </c>
      <c r="D438" s="19">
        <v>17</v>
      </c>
      <c r="E438" s="24"/>
      <c r="F438" s="17">
        <f>E438*D438</f>
        <v>0</v>
      </c>
    </row>
    <row r="439" spans="1:6" s="95" customFormat="1" ht="12.75">
      <c r="A439" s="87" t="s">
        <v>422</v>
      </c>
      <c r="B439" s="113" t="s">
        <v>873</v>
      </c>
      <c r="C439" s="151"/>
      <c r="D439" s="47"/>
      <c r="E439" s="24"/>
      <c r="F439" s="15"/>
    </row>
    <row r="440" spans="1:6" s="60" customFormat="1" ht="12.75">
      <c r="A440" s="42"/>
      <c r="B440" s="32" t="s">
        <v>574</v>
      </c>
      <c r="C440" s="43" t="s">
        <v>834</v>
      </c>
      <c r="D440" s="19">
        <v>23</v>
      </c>
      <c r="E440" s="24"/>
      <c r="F440" s="17">
        <f>E440*D440</f>
        <v>0</v>
      </c>
    </row>
    <row r="441" spans="1:6" s="167" customFormat="1" ht="12.75">
      <c r="A441" s="42"/>
      <c r="B441" s="32" t="s">
        <v>575</v>
      </c>
      <c r="C441" s="43" t="s">
        <v>834</v>
      </c>
      <c r="D441" s="19">
        <v>21</v>
      </c>
      <c r="E441" s="24"/>
      <c r="F441" s="17">
        <f>E441*D441</f>
        <v>0</v>
      </c>
    </row>
    <row r="442" spans="1:6" s="48" customFormat="1" ht="12.75">
      <c r="A442" s="144"/>
      <c r="B442" s="106" t="s">
        <v>576</v>
      </c>
      <c r="C442" s="151" t="s">
        <v>834</v>
      </c>
      <c r="D442" s="47">
        <v>2</v>
      </c>
      <c r="E442" s="24"/>
      <c r="F442" s="50">
        <f>E442*D442</f>
        <v>0</v>
      </c>
    </row>
    <row r="443" spans="1:6" s="48" customFormat="1" ht="12.75">
      <c r="A443" s="144"/>
      <c r="B443" s="106" t="s">
        <v>577</v>
      </c>
      <c r="C443" s="151" t="s">
        <v>834</v>
      </c>
      <c r="D443" s="47">
        <v>4</v>
      </c>
      <c r="E443" s="24"/>
      <c r="F443" s="50">
        <f>E443*D443</f>
        <v>0</v>
      </c>
    </row>
    <row r="444" spans="1:6" s="48" customFormat="1" ht="12.75">
      <c r="A444" s="144"/>
      <c r="B444" s="106" t="s">
        <v>578</v>
      </c>
      <c r="C444" s="151" t="s">
        <v>834</v>
      </c>
      <c r="D444" s="47">
        <v>50</v>
      </c>
      <c r="E444" s="24"/>
      <c r="F444" s="50">
        <f>E444*D444</f>
        <v>0</v>
      </c>
    </row>
    <row r="445" spans="1:6" s="48" customFormat="1" ht="12.75">
      <c r="A445" s="63" t="s">
        <v>423</v>
      </c>
      <c r="B445" s="68" t="s">
        <v>820</v>
      </c>
      <c r="C445" s="43"/>
      <c r="D445" s="19"/>
      <c r="E445" s="41"/>
      <c r="F445" s="82"/>
    </row>
    <row r="446" spans="1:6" s="48" customFormat="1" ht="12.75">
      <c r="A446" s="63" t="s">
        <v>424</v>
      </c>
      <c r="B446" s="68" t="s">
        <v>579</v>
      </c>
      <c r="C446" s="43"/>
      <c r="D446" s="19"/>
      <c r="E446" s="41"/>
      <c r="F446" s="82"/>
    </row>
    <row r="447" spans="1:6" s="60" customFormat="1" ht="12.75">
      <c r="A447" s="63"/>
      <c r="B447" s="57" t="s">
        <v>580</v>
      </c>
      <c r="C447" s="43" t="s">
        <v>834</v>
      </c>
      <c r="D447" s="19">
        <v>4</v>
      </c>
      <c r="E447" s="24"/>
      <c r="F447" s="17">
        <f>E447*D447</f>
        <v>0</v>
      </c>
    </row>
    <row r="448" spans="1:6" s="60" customFormat="1" ht="12.75">
      <c r="A448" s="42"/>
      <c r="B448" s="57" t="s">
        <v>581</v>
      </c>
      <c r="C448" s="43" t="s">
        <v>834</v>
      </c>
      <c r="D448" s="19">
        <v>18</v>
      </c>
      <c r="E448" s="24"/>
      <c r="F448" s="17">
        <f>E448*D448</f>
        <v>0</v>
      </c>
    </row>
    <row r="449" spans="1:6" s="60" customFormat="1" ht="12.75">
      <c r="A449" s="87" t="s">
        <v>425</v>
      </c>
      <c r="B449" s="113" t="s">
        <v>123</v>
      </c>
      <c r="C449" s="87"/>
      <c r="D449" s="47"/>
      <c r="E449" s="24"/>
      <c r="F449" s="15"/>
    </row>
    <row r="450" spans="1:6" s="48" customFormat="1" ht="12.75">
      <c r="A450" s="87"/>
      <c r="B450" s="106" t="s">
        <v>582</v>
      </c>
      <c r="C450" s="151" t="s">
        <v>834</v>
      </c>
      <c r="D450" s="47">
        <v>6</v>
      </c>
      <c r="E450" s="24"/>
      <c r="F450" s="50">
        <f>E450*D450</f>
        <v>0</v>
      </c>
    </row>
    <row r="451" spans="1:6" s="48" customFormat="1" ht="12.75">
      <c r="A451" s="63" t="s">
        <v>426</v>
      </c>
      <c r="B451" s="68" t="s">
        <v>124</v>
      </c>
      <c r="C451" s="43"/>
      <c r="D451" s="19"/>
      <c r="E451" s="24"/>
      <c r="F451" s="82"/>
    </row>
    <row r="452" spans="1:6" s="95" customFormat="1" ht="12.75">
      <c r="A452" s="144"/>
      <c r="B452" s="76" t="s">
        <v>583</v>
      </c>
      <c r="C452" s="151" t="s">
        <v>834</v>
      </c>
      <c r="D452" s="47">
        <v>13</v>
      </c>
      <c r="E452" s="24"/>
      <c r="F452" s="50">
        <f aca="true" t="shared" si="16" ref="F452:F462">E452*D452</f>
        <v>0</v>
      </c>
    </row>
    <row r="453" spans="1:6" s="60" customFormat="1" ht="12.75">
      <c r="A453" s="42"/>
      <c r="B453" s="57" t="s">
        <v>584</v>
      </c>
      <c r="C453" s="43" t="s">
        <v>834</v>
      </c>
      <c r="D453" s="19">
        <v>2</v>
      </c>
      <c r="E453" s="24"/>
      <c r="F453" s="17">
        <f t="shared" si="16"/>
        <v>0</v>
      </c>
    </row>
    <row r="454" spans="1:6" s="60" customFormat="1" ht="12.75">
      <c r="A454" s="42"/>
      <c r="B454" s="57" t="s">
        <v>585</v>
      </c>
      <c r="C454" s="43" t="s">
        <v>834</v>
      </c>
      <c r="D454" s="19">
        <v>5</v>
      </c>
      <c r="E454" s="24"/>
      <c r="F454" s="17">
        <f t="shared" si="16"/>
        <v>0</v>
      </c>
    </row>
    <row r="455" spans="1:6" s="60" customFormat="1" ht="12.75">
      <c r="A455" s="42"/>
      <c r="B455" s="57" t="s">
        <v>586</v>
      </c>
      <c r="C455" s="43" t="s">
        <v>834</v>
      </c>
      <c r="D455" s="19">
        <v>4</v>
      </c>
      <c r="E455" s="24"/>
      <c r="F455" s="17">
        <f t="shared" si="16"/>
        <v>0</v>
      </c>
    </row>
    <row r="456" spans="1:6" s="60" customFormat="1" ht="12.75">
      <c r="A456" s="42"/>
      <c r="B456" s="57" t="s">
        <v>91</v>
      </c>
      <c r="C456" s="43" t="s">
        <v>834</v>
      </c>
      <c r="D456" s="19">
        <v>8</v>
      </c>
      <c r="E456" s="24"/>
      <c r="F456" s="17">
        <f t="shared" si="16"/>
        <v>0</v>
      </c>
    </row>
    <row r="457" spans="1:6" s="60" customFormat="1" ht="12.75">
      <c r="A457" s="42"/>
      <c r="B457" s="57" t="s">
        <v>92</v>
      </c>
      <c r="C457" s="43" t="s">
        <v>834</v>
      </c>
      <c r="D457" s="19">
        <v>40</v>
      </c>
      <c r="E457" s="24"/>
      <c r="F457" s="17">
        <f t="shared" si="16"/>
        <v>0</v>
      </c>
    </row>
    <row r="458" spans="1:6" s="60" customFormat="1" ht="12.75">
      <c r="A458" s="42"/>
      <c r="B458" s="57" t="s">
        <v>587</v>
      </c>
      <c r="C458" s="43" t="s">
        <v>834</v>
      </c>
      <c r="D458" s="19">
        <v>1</v>
      </c>
      <c r="E458" s="24"/>
      <c r="F458" s="17">
        <f t="shared" si="16"/>
        <v>0</v>
      </c>
    </row>
    <row r="459" spans="1:6" s="167" customFormat="1" ht="12.75">
      <c r="A459" s="42"/>
      <c r="B459" s="57" t="s">
        <v>590</v>
      </c>
      <c r="C459" s="43" t="s">
        <v>834</v>
      </c>
      <c r="D459" s="19">
        <v>4</v>
      </c>
      <c r="E459" s="24"/>
      <c r="F459" s="17">
        <f t="shared" si="16"/>
        <v>0</v>
      </c>
    </row>
    <row r="460" spans="1:6" s="48" customFormat="1" ht="12.75">
      <c r="A460" s="144"/>
      <c r="B460" s="76" t="s">
        <v>591</v>
      </c>
      <c r="C460" s="151" t="s">
        <v>834</v>
      </c>
      <c r="D460" s="47">
        <v>4</v>
      </c>
      <c r="E460" s="24"/>
      <c r="F460" s="50">
        <f t="shared" si="16"/>
        <v>0</v>
      </c>
    </row>
    <row r="461" spans="1:6" s="48" customFormat="1" ht="12.75">
      <c r="A461" s="144"/>
      <c r="B461" s="76" t="s">
        <v>592</v>
      </c>
      <c r="C461" s="151" t="s">
        <v>834</v>
      </c>
      <c r="D461" s="47">
        <v>18</v>
      </c>
      <c r="E461" s="24"/>
      <c r="F461" s="50">
        <f t="shared" si="16"/>
        <v>0</v>
      </c>
    </row>
    <row r="462" spans="1:6" s="95" customFormat="1" ht="12.75">
      <c r="A462" s="144"/>
      <c r="B462" s="76" t="s">
        <v>593</v>
      </c>
      <c r="C462" s="151" t="s">
        <v>834</v>
      </c>
      <c r="D462" s="47">
        <v>6</v>
      </c>
      <c r="E462" s="24"/>
      <c r="F462" s="50">
        <f t="shared" si="16"/>
        <v>0</v>
      </c>
    </row>
    <row r="463" spans="1:6" s="48" customFormat="1" ht="12.75">
      <c r="A463" s="63" t="s">
        <v>427</v>
      </c>
      <c r="B463" s="68" t="s">
        <v>594</v>
      </c>
      <c r="C463" s="43"/>
      <c r="D463" s="19"/>
      <c r="E463" s="41"/>
      <c r="F463" s="82"/>
    </row>
    <row r="464" spans="1:6" s="95" customFormat="1" ht="12.75">
      <c r="A464" s="144"/>
      <c r="B464" s="76" t="s">
        <v>598</v>
      </c>
      <c r="C464" s="151" t="s">
        <v>834</v>
      </c>
      <c r="D464" s="47">
        <v>1</v>
      </c>
      <c r="E464" s="24"/>
      <c r="F464" s="50">
        <f>E464*D464</f>
        <v>0</v>
      </c>
    </row>
    <row r="465" spans="1:6" s="60" customFormat="1" ht="12.75">
      <c r="A465" s="42"/>
      <c r="B465" s="57" t="s">
        <v>599</v>
      </c>
      <c r="C465" s="43" t="s">
        <v>834</v>
      </c>
      <c r="D465" s="19">
        <v>1</v>
      </c>
      <c r="E465" s="24"/>
      <c r="F465" s="17">
        <f>E465*D465</f>
        <v>0</v>
      </c>
    </row>
    <row r="466" spans="1:6" s="60" customFormat="1" ht="12.75">
      <c r="A466" s="42"/>
      <c r="B466" s="57" t="s">
        <v>600</v>
      </c>
      <c r="C466" s="43" t="s">
        <v>834</v>
      </c>
      <c r="D466" s="19">
        <v>2</v>
      </c>
      <c r="E466" s="24"/>
      <c r="F466" s="17">
        <f>E466*D466</f>
        <v>0</v>
      </c>
    </row>
    <row r="467" spans="1:6" s="60" customFormat="1" ht="12.75">
      <c r="A467" s="87" t="s">
        <v>428</v>
      </c>
      <c r="B467" s="113" t="s">
        <v>601</v>
      </c>
      <c r="C467" s="151"/>
      <c r="D467" s="47"/>
      <c r="E467" s="41"/>
      <c r="F467" s="15"/>
    </row>
    <row r="468" spans="1:6" s="60" customFormat="1" ht="12.75">
      <c r="A468" s="42"/>
      <c r="B468" s="57" t="s">
        <v>602</v>
      </c>
      <c r="C468" s="43" t="s">
        <v>834</v>
      </c>
      <c r="D468" s="19">
        <v>9</v>
      </c>
      <c r="E468" s="24"/>
      <c r="F468" s="17">
        <f>E468*D468</f>
        <v>0</v>
      </c>
    </row>
    <row r="469" spans="1:6" s="60" customFormat="1" ht="12.75">
      <c r="A469" s="42"/>
      <c r="B469" s="57" t="s">
        <v>603</v>
      </c>
      <c r="C469" s="43" t="s">
        <v>834</v>
      </c>
      <c r="D469" s="19">
        <v>6</v>
      </c>
      <c r="E469" s="24"/>
      <c r="F469" s="17">
        <f>E469*D469</f>
        <v>0</v>
      </c>
    </row>
    <row r="470" spans="1:6" s="60" customFormat="1" ht="12.75">
      <c r="A470" s="87" t="s">
        <v>429</v>
      </c>
      <c r="B470" s="113" t="s">
        <v>604</v>
      </c>
      <c r="C470" s="151"/>
      <c r="D470" s="47"/>
      <c r="E470" s="41"/>
      <c r="F470" s="15"/>
    </row>
    <row r="471" spans="1:6" s="60" customFormat="1" ht="12.75">
      <c r="A471" s="42"/>
      <c r="B471" s="57" t="s">
        <v>605</v>
      </c>
      <c r="C471" s="43" t="s">
        <v>834</v>
      </c>
      <c r="D471" s="19">
        <v>11</v>
      </c>
      <c r="E471" s="24"/>
      <c r="F471" s="17">
        <f>E471*D471</f>
        <v>0</v>
      </c>
    </row>
    <row r="472" spans="1:6" s="60" customFormat="1" ht="12.75">
      <c r="A472" s="42"/>
      <c r="B472" s="57" t="s">
        <v>606</v>
      </c>
      <c r="C472" s="43" t="s">
        <v>834</v>
      </c>
      <c r="D472" s="19">
        <v>13</v>
      </c>
      <c r="E472" s="24"/>
      <c r="F472" s="17">
        <f>E472*D472</f>
        <v>0</v>
      </c>
    </row>
    <row r="473" spans="1:6" s="60" customFormat="1" ht="12.75">
      <c r="A473" s="42"/>
      <c r="B473" s="57" t="s">
        <v>607</v>
      </c>
      <c r="C473" s="43" t="s">
        <v>834</v>
      </c>
      <c r="D473" s="19">
        <v>2</v>
      </c>
      <c r="E473" s="24"/>
      <c r="F473" s="17">
        <f>E473*D473</f>
        <v>0</v>
      </c>
    </row>
    <row r="474" spans="1:6" s="60" customFormat="1" ht="12.75">
      <c r="A474" s="87" t="s">
        <v>430</v>
      </c>
      <c r="B474" s="113" t="s">
        <v>220</v>
      </c>
      <c r="C474" s="151"/>
      <c r="D474" s="47"/>
      <c r="E474" s="41"/>
      <c r="F474" s="15"/>
    </row>
    <row r="475" spans="1:6" s="167" customFormat="1" ht="12.75">
      <c r="A475" s="69"/>
      <c r="B475" s="154" t="s">
        <v>608</v>
      </c>
      <c r="C475" s="70" t="s">
        <v>834</v>
      </c>
      <c r="D475" s="19">
        <v>1</v>
      </c>
      <c r="E475" s="24"/>
      <c r="F475" s="17">
        <f>E475*D475</f>
        <v>0</v>
      </c>
    </row>
    <row r="476" spans="1:6" s="48" customFormat="1" ht="12.75">
      <c r="A476" s="175"/>
      <c r="B476" s="76" t="s">
        <v>609</v>
      </c>
      <c r="C476" s="151" t="s">
        <v>834</v>
      </c>
      <c r="D476" s="47">
        <v>1</v>
      </c>
      <c r="E476" s="24"/>
      <c r="F476" s="50">
        <f>E476*D476</f>
        <v>0</v>
      </c>
    </row>
    <row r="477" spans="1:6" s="60" customFormat="1" ht="12.75">
      <c r="A477" s="195" t="s">
        <v>610</v>
      </c>
      <c r="B477" s="195"/>
      <c r="C477" s="195"/>
      <c r="D477" s="195"/>
      <c r="E477" s="195"/>
      <c r="F477" s="15">
        <f>SUM(F405:F476)</f>
        <v>0</v>
      </c>
    </row>
    <row r="478" spans="1:6" s="167" customFormat="1" ht="12.75">
      <c r="A478" s="2"/>
      <c r="B478" s="32"/>
      <c r="C478" s="6"/>
      <c r="D478" s="19"/>
      <c r="E478" s="24"/>
      <c r="F478" s="19"/>
    </row>
    <row r="479" spans="1:6" s="48" customFormat="1" ht="12.75">
      <c r="A479" s="83"/>
      <c r="B479" s="8"/>
      <c r="C479" s="46"/>
      <c r="D479" s="47"/>
      <c r="E479" s="86"/>
      <c r="F479" s="47"/>
    </row>
    <row r="480" spans="1:6" s="60" customFormat="1" ht="12.75">
      <c r="A480" s="29" t="s">
        <v>202</v>
      </c>
      <c r="B480" s="1" t="s">
        <v>203</v>
      </c>
      <c r="C480" s="6"/>
      <c r="D480" s="19"/>
      <c r="E480" s="24"/>
      <c r="F480" s="19"/>
    </row>
    <row r="481" spans="1:6" s="48" customFormat="1" ht="12.75">
      <c r="A481" s="83" t="s">
        <v>204</v>
      </c>
      <c r="B481" s="8" t="s">
        <v>205</v>
      </c>
      <c r="C481" s="46"/>
      <c r="D481" s="47"/>
      <c r="E481" s="86"/>
      <c r="F481" s="47"/>
    </row>
    <row r="482" spans="1:6" s="60" customFormat="1" ht="12.75">
      <c r="A482" s="29" t="s">
        <v>293</v>
      </c>
      <c r="B482" s="9" t="s">
        <v>294</v>
      </c>
      <c r="C482" s="5"/>
      <c r="D482" s="17"/>
      <c r="E482" s="18"/>
      <c r="F482" s="17"/>
    </row>
    <row r="483" spans="1:6" s="167" customFormat="1" ht="25.5">
      <c r="A483" s="3"/>
      <c r="B483" s="20" t="s">
        <v>298</v>
      </c>
      <c r="C483" s="3" t="s">
        <v>834</v>
      </c>
      <c r="D483" s="17">
        <v>3</v>
      </c>
      <c r="E483" s="18"/>
      <c r="F483" s="17">
        <f>E483*D483</f>
        <v>0</v>
      </c>
    </row>
    <row r="484" spans="1:6" s="48" customFormat="1" ht="12.75">
      <c r="A484" s="77"/>
      <c r="B484" s="74" t="s">
        <v>468</v>
      </c>
      <c r="C484" s="77" t="s">
        <v>834</v>
      </c>
      <c r="D484" s="50">
        <v>1</v>
      </c>
      <c r="E484" s="24"/>
      <c r="F484" s="50">
        <f>E484*D484</f>
        <v>0</v>
      </c>
    </row>
    <row r="485" spans="1:6" s="48" customFormat="1" ht="12.75">
      <c r="A485" s="77"/>
      <c r="B485" s="74" t="s">
        <v>469</v>
      </c>
      <c r="C485" s="77" t="s">
        <v>834</v>
      </c>
      <c r="D485" s="50">
        <v>3</v>
      </c>
      <c r="E485" s="24"/>
      <c r="F485" s="50">
        <f>E485*D485</f>
        <v>0</v>
      </c>
    </row>
    <row r="486" spans="1:6" s="60" customFormat="1" ht="12.75">
      <c r="A486" s="29" t="s">
        <v>299</v>
      </c>
      <c r="B486" s="9" t="s">
        <v>300</v>
      </c>
      <c r="C486" s="9"/>
      <c r="D486" s="15"/>
      <c r="E486" s="16"/>
      <c r="F486" s="15"/>
    </row>
    <row r="487" spans="1:6" s="60" customFormat="1" ht="12.75">
      <c r="A487" s="3"/>
      <c r="B487" s="20" t="s">
        <v>69</v>
      </c>
      <c r="C487" s="3" t="s">
        <v>806</v>
      </c>
      <c r="D487" s="17">
        <v>15</v>
      </c>
      <c r="E487" s="18"/>
      <c r="F487" s="17">
        <f>E487*D487</f>
        <v>0</v>
      </c>
    </row>
    <row r="488" spans="1:6" s="167" customFormat="1" ht="12.75">
      <c r="A488" s="3"/>
      <c r="B488" s="20" t="s">
        <v>301</v>
      </c>
      <c r="C488" s="3" t="s">
        <v>806</v>
      </c>
      <c r="D488" s="17">
        <v>8</v>
      </c>
      <c r="E488" s="18"/>
      <c r="F488" s="17">
        <f>E488*D488</f>
        <v>0</v>
      </c>
    </row>
    <row r="489" spans="1:6" s="48" customFormat="1" ht="12.75">
      <c r="A489" s="83" t="s">
        <v>302</v>
      </c>
      <c r="B489" s="91" t="s">
        <v>303</v>
      </c>
      <c r="C489" s="91"/>
      <c r="D489" s="82"/>
      <c r="E489" s="92"/>
      <c r="F489" s="82"/>
    </row>
    <row r="490" spans="1:6" s="48" customFormat="1" ht="25.5">
      <c r="A490" s="77"/>
      <c r="B490" s="74" t="s">
        <v>470</v>
      </c>
      <c r="C490" s="77" t="s">
        <v>834</v>
      </c>
      <c r="D490" s="50">
        <v>1</v>
      </c>
      <c r="E490" s="18"/>
      <c r="F490" s="50">
        <f>E490*D490</f>
        <v>0</v>
      </c>
    </row>
    <row r="491" spans="1:6" s="48" customFormat="1" ht="12.75">
      <c r="A491" s="77"/>
      <c r="B491" s="74" t="s">
        <v>471</v>
      </c>
      <c r="C491" s="77" t="s">
        <v>834</v>
      </c>
      <c r="D491" s="50">
        <v>1</v>
      </c>
      <c r="E491" s="18"/>
      <c r="F491" s="50">
        <f>E491*D491</f>
        <v>0</v>
      </c>
    </row>
    <row r="492" spans="1:6" s="48" customFormat="1" ht="25.5">
      <c r="A492" s="77"/>
      <c r="B492" s="74" t="s">
        <v>472</v>
      </c>
      <c r="C492" s="77" t="s">
        <v>834</v>
      </c>
      <c r="D492" s="50">
        <v>1</v>
      </c>
      <c r="E492" s="18"/>
      <c r="F492" s="50">
        <f>E492*D492</f>
        <v>0</v>
      </c>
    </row>
    <row r="493" spans="1:6" s="48" customFormat="1" ht="25.5">
      <c r="A493" s="77"/>
      <c r="B493" s="74" t="s">
        <v>473</v>
      </c>
      <c r="C493" s="77" t="s">
        <v>834</v>
      </c>
      <c r="D493" s="50">
        <v>1</v>
      </c>
      <c r="E493" s="18"/>
      <c r="F493" s="50">
        <f>E493*D493</f>
        <v>0</v>
      </c>
    </row>
    <row r="494" spans="1:6" s="60" customFormat="1" ht="12.75">
      <c r="A494" s="29" t="s">
        <v>306</v>
      </c>
      <c r="B494" s="9" t="s">
        <v>307</v>
      </c>
      <c r="C494" s="9"/>
      <c r="D494" s="15"/>
      <c r="E494" s="16"/>
      <c r="F494" s="15"/>
    </row>
    <row r="495" spans="1:6" s="60" customFormat="1" ht="25.5">
      <c r="A495" s="3"/>
      <c r="B495" s="20" t="s">
        <v>474</v>
      </c>
      <c r="C495" s="3" t="s">
        <v>834</v>
      </c>
      <c r="D495" s="17">
        <v>2</v>
      </c>
      <c r="E495" s="18"/>
      <c r="F495" s="17">
        <f>E495*D495</f>
        <v>0</v>
      </c>
    </row>
    <row r="496" spans="1:6" s="60" customFormat="1" ht="25.5">
      <c r="A496" s="3"/>
      <c r="B496" s="20" t="s">
        <v>475</v>
      </c>
      <c r="C496" s="3" t="s">
        <v>834</v>
      </c>
      <c r="D496" s="17">
        <v>1</v>
      </c>
      <c r="E496" s="18"/>
      <c r="F496" s="17">
        <f>E496*D496</f>
        <v>0</v>
      </c>
    </row>
    <row r="497" spans="1:6" s="60" customFormat="1" ht="25.5">
      <c r="A497" s="3"/>
      <c r="B497" s="20" t="s">
        <v>476</v>
      </c>
      <c r="C497" s="3" t="s">
        <v>834</v>
      </c>
      <c r="D497" s="17">
        <v>2</v>
      </c>
      <c r="E497" s="18"/>
      <c r="F497" s="17">
        <f>E497*D497</f>
        <v>0</v>
      </c>
    </row>
    <row r="498" spans="1:6" s="60" customFormat="1" ht="25.5">
      <c r="A498" s="3"/>
      <c r="B498" s="20" t="s">
        <v>477</v>
      </c>
      <c r="C498" s="3" t="s">
        <v>834</v>
      </c>
      <c r="D498" s="17">
        <v>2</v>
      </c>
      <c r="E498" s="18"/>
      <c r="F498" s="17">
        <f>E498*D498</f>
        <v>0</v>
      </c>
    </row>
    <row r="499" spans="1:6" s="48" customFormat="1" ht="12.75">
      <c r="A499" s="83" t="s">
        <v>309</v>
      </c>
      <c r="B499" s="91" t="s">
        <v>771</v>
      </c>
      <c r="C499" s="91"/>
      <c r="D499" s="82"/>
      <c r="E499" s="92"/>
      <c r="F499" s="82"/>
    </row>
    <row r="500" spans="1:6" s="48" customFormat="1" ht="12.75">
      <c r="A500" s="77"/>
      <c r="B500" s="74" t="s">
        <v>478</v>
      </c>
      <c r="C500" s="77" t="s">
        <v>806</v>
      </c>
      <c r="D500" s="50">
        <v>150</v>
      </c>
      <c r="E500" s="18"/>
      <c r="F500" s="50">
        <f aca="true" t="shared" si="17" ref="F500:F509">E500*D500</f>
        <v>0</v>
      </c>
    </row>
    <row r="501" spans="1:6" s="48" customFormat="1" ht="12.75">
      <c r="A501" s="77"/>
      <c r="B501" s="74" t="s">
        <v>479</v>
      </c>
      <c r="C501" s="77" t="s">
        <v>806</v>
      </c>
      <c r="D501" s="50">
        <v>1300</v>
      </c>
      <c r="E501" s="18"/>
      <c r="F501" s="50">
        <f t="shared" si="17"/>
        <v>0</v>
      </c>
    </row>
    <row r="502" spans="1:6" s="48" customFormat="1" ht="12.75">
      <c r="A502" s="77"/>
      <c r="B502" s="74" t="s">
        <v>480</v>
      </c>
      <c r="C502" s="77" t="s">
        <v>806</v>
      </c>
      <c r="D502" s="50">
        <v>100</v>
      </c>
      <c r="E502" s="18"/>
      <c r="F502" s="50">
        <f t="shared" si="17"/>
        <v>0</v>
      </c>
    </row>
    <row r="503" spans="1:6" s="48" customFormat="1" ht="12.75">
      <c r="A503" s="77"/>
      <c r="B503" s="74" t="s">
        <v>310</v>
      </c>
      <c r="C503" s="77" t="s">
        <v>834</v>
      </c>
      <c r="D503" s="50">
        <v>20</v>
      </c>
      <c r="E503" s="18"/>
      <c r="F503" s="50">
        <f t="shared" si="17"/>
        <v>0</v>
      </c>
    </row>
    <row r="504" spans="1:6" s="60" customFormat="1" ht="12.75">
      <c r="A504" s="77"/>
      <c r="B504" s="155" t="s">
        <v>63</v>
      </c>
      <c r="C504" s="3" t="s">
        <v>806</v>
      </c>
      <c r="D504" s="17">
        <v>50</v>
      </c>
      <c r="E504" s="18"/>
      <c r="F504" s="17">
        <f t="shared" si="17"/>
        <v>0</v>
      </c>
    </row>
    <row r="505" spans="1:6" s="60" customFormat="1" ht="12.75">
      <c r="A505" s="3"/>
      <c r="B505" s="155" t="s">
        <v>62</v>
      </c>
      <c r="C505" s="3" t="s">
        <v>806</v>
      </c>
      <c r="D505" s="17">
        <v>60</v>
      </c>
      <c r="E505" s="18"/>
      <c r="F505" s="17">
        <f t="shared" si="17"/>
        <v>0</v>
      </c>
    </row>
    <row r="506" spans="1:6" s="60" customFormat="1" ht="12.75">
      <c r="A506" s="3"/>
      <c r="B506" s="155" t="s">
        <v>61</v>
      </c>
      <c r="C506" s="3" t="s">
        <v>806</v>
      </c>
      <c r="D506" s="17">
        <v>40</v>
      </c>
      <c r="E506" s="18"/>
      <c r="F506" s="17">
        <f t="shared" si="17"/>
        <v>0</v>
      </c>
    </row>
    <row r="507" spans="1:6" s="60" customFormat="1" ht="12.75">
      <c r="A507" s="3"/>
      <c r="B507" s="20" t="s">
        <v>311</v>
      </c>
      <c r="C507" s="3" t="s">
        <v>834</v>
      </c>
      <c r="D507" s="17">
        <v>200</v>
      </c>
      <c r="E507" s="18"/>
      <c r="F507" s="17">
        <f t="shared" si="17"/>
        <v>0</v>
      </c>
    </row>
    <row r="508" spans="1:6" s="60" customFormat="1" ht="12.75">
      <c r="A508" s="3"/>
      <c r="B508" s="20" t="s">
        <v>312</v>
      </c>
      <c r="C508" s="3" t="s">
        <v>834</v>
      </c>
      <c r="D508" s="17">
        <v>800</v>
      </c>
      <c r="E508" s="18"/>
      <c r="F508" s="17">
        <f t="shared" si="17"/>
        <v>0</v>
      </c>
    </row>
    <row r="509" spans="1:6" s="60" customFormat="1" ht="12.75">
      <c r="A509" s="3"/>
      <c r="B509" s="20" t="s">
        <v>257</v>
      </c>
      <c r="C509" s="3" t="s">
        <v>834</v>
      </c>
      <c r="D509" s="17">
        <v>50</v>
      </c>
      <c r="E509" s="18"/>
      <c r="F509" s="17">
        <f t="shared" si="17"/>
        <v>0</v>
      </c>
    </row>
    <row r="510" spans="1:6" s="48" customFormat="1" ht="12.75">
      <c r="A510" s="83" t="s">
        <v>313</v>
      </c>
      <c r="B510" s="91" t="s">
        <v>314</v>
      </c>
      <c r="C510" s="91"/>
      <c r="D510" s="82"/>
      <c r="E510" s="92"/>
      <c r="F510" s="82"/>
    </row>
    <row r="511" spans="1:6" s="60" customFormat="1" ht="25.5">
      <c r="A511" s="29"/>
      <c r="B511" s="71" t="s">
        <v>315</v>
      </c>
      <c r="C511" s="3"/>
      <c r="D511" s="17"/>
      <c r="E511" s="18"/>
      <c r="F511" s="17"/>
    </row>
    <row r="512" spans="1:6" s="60" customFormat="1" ht="12.75">
      <c r="A512" s="3"/>
      <c r="B512" s="20" t="s">
        <v>316</v>
      </c>
      <c r="C512" s="3" t="s">
        <v>806</v>
      </c>
      <c r="D512" s="17">
        <v>6000</v>
      </c>
      <c r="E512" s="18"/>
      <c r="F512" s="17">
        <f>E512*D512</f>
        <v>0</v>
      </c>
    </row>
    <row r="513" spans="1:6" s="60" customFormat="1" ht="12.75">
      <c r="A513" s="3"/>
      <c r="B513" s="20" t="s">
        <v>317</v>
      </c>
      <c r="C513" s="3" t="s">
        <v>806</v>
      </c>
      <c r="D513" s="17">
        <v>750</v>
      </c>
      <c r="E513" s="18"/>
      <c r="F513" s="17">
        <f>E513*D513</f>
        <v>0</v>
      </c>
    </row>
    <row r="514" spans="1:6" s="167" customFormat="1" ht="12.75">
      <c r="A514" s="3"/>
      <c r="B514" s="20" t="s">
        <v>318</v>
      </c>
      <c r="C514" s="3" t="s">
        <v>806</v>
      </c>
      <c r="D514" s="17">
        <v>350</v>
      </c>
      <c r="E514" s="18"/>
      <c r="F514" s="17">
        <f>E514*D514</f>
        <v>0</v>
      </c>
    </row>
    <row r="515" spans="1:6" s="48" customFormat="1" ht="25.5">
      <c r="A515" s="83"/>
      <c r="B515" s="90" t="s">
        <v>321</v>
      </c>
      <c r="C515" s="77"/>
      <c r="D515" s="50"/>
      <c r="E515" s="18"/>
      <c r="F515" s="50"/>
    </row>
    <row r="516" spans="1:6" s="48" customFormat="1" ht="12.75">
      <c r="A516" s="77"/>
      <c r="B516" s="74" t="s">
        <v>318</v>
      </c>
      <c r="C516" s="77" t="s">
        <v>806</v>
      </c>
      <c r="D516" s="50">
        <v>600</v>
      </c>
      <c r="E516" s="18"/>
      <c r="F516" s="50">
        <f>E516*D516</f>
        <v>0</v>
      </c>
    </row>
    <row r="517" spans="1:6" s="48" customFormat="1" ht="12.75">
      <c r="A517" s="77"/>
      <c r="B517" s="74" t="s">
        <v>568</v>
      </c>
      <c r="C517" s="77" t="s">
        <v>806</v>
      </c>
      <c r="D517" s="50">
        <v>410</v>
      </c>
      <c r="E517" s="184"/>
      <c r="F517" s="50">
        <f>E517*D517</f>
        <v>0</v>
      </c>
    </row>
    <row r="518" spans="1:6" s="48" customFormat="1" ht="12.75">
      <c r="A518" s="77"/>
      <c r="B518" s="74" t="s">
        <v>322</v>
      </c>
      <c r="C518" s="77" t="s">
        <v>806</v>
      </c>
      <c r="D518" s="50">
        <v>120</v>
      </c>
      <c r="E518" s="184"/>
      <c r="F518" s="50">
        <f>E518*D518</f>
        <v>0</v>
      </c>
    </row>
    <row r="519" spans="1:6" s="48" customFormat="1" ht="12.75">
      <c r="A519" s="77"/>
      <c r="B519" s="74" t="s">
        <v>323</v>
      </c>
      <c r="C519" s="77" t="s">
        <v>806</v>
      </c>
      <c r="D519" s="50">
        <v>130</v>
      </c>
      <c r="E519" s="184"/>
      <c r="F519" s="50">
        <f>E519*D519</f>
        <v>0</v>
      </c>
    </row>
    <row r="520" spans="1:6" s="60" customFormat="1" ht="25.5">
      <c r="A520" s="29"/>
      <c r="B520" s="71" t="s">
        <v>325</v>
      </c>
      <c r="C520" s="3"/>
      <c r="D520" s="17"/>
      <c r="E520" s="18"/>
      <c r="F520" s="17"/>
    </row>
    <row r="521" spans="1:6" s="60" customFormat="1" ht="12.75">
      <c r="A521" s="3"/>
      <c r="B521" s="20" t="s">
        <v>326</v>
      </c>
      <c r="C521" s="3" t="s">
        <v>806</v>
      </c>
      <c r="D521" s="17">
        <v>50</v>
      </c>
      <c r="E521" s="18"/>
      <c r="F521" s="17">
        <f>E521*D521</f>
        <v>0</v>
      </c>
    </row>
    <row r="522" spans="1:6" s="60" customFormat="1" ht="12.75">
      <c r="A522" s="3"/>
      <c r="B522" s="20" t="s">
        <v>327</v>
      </c>
      <c r="C522" s="3" t="s">
        <v>806</v>
      </c>
      <c r="D522" s="17">
        <v>60</v>
      </c>
      <c r="E522" s="18"/>
      <c r="F522" s="17">
        <f>E522*D522</f>
        <v>0</v>
      </c>
    </row>
    <row r="523" spans="1:6" s="48" customFormat="1" ht="12.75">
      <c r="A523" s="83" t="s">
        <v>328</v>
      </c>
      <c r="B523" s="30" t="s">
        <v>329</v>
      </c>
      <c r="C523" s="30"/>
      <c r="D523" s="82"/>
      <c r="E523" s="34"/>
      <c r="F523" s="157"/>
    </row>
    <row r="524" spans="1:6" s="48" customFormat="1" ht="12.75">
      <c r="A524" s="77"/>
      <c r="B524" s="74" t="s">
        <v>330</v>
      </c>
      <c r="C524" s="77" t="s">
        <v>834</v>
      </c>
      <c r="D524" s="50">
        <v>6</v>
      </c>
      <c r="E524" s="18"/>
      <c r="F524" s="50">
        <f aca="true" t="shared" si="18" ref="F524:F536">E524*D524</f>
        <v>0</v>
      </c>
    </row>
    <row r="525" spans="1:6" s="48" customFormat="1" ht="12.75">
      <c r="A525" s="77"/>
      <c r="B525" s="74" t="s">
        <v>331</v>
      </c>
      <c r="C525" s="77" t="s">
        <v>834</v>
      </c>
      <c r="D525" s="50">
        <v>8</v>
      </c>
      <c r="E525" s="18"/>
      <c r="F525" s="50">
        <f t="shared" si="18"/>
        <v>0</v>
      </c>
    </row>
    <row r="526" spans="1:6" s="95" customFormat="1" ht="12.75">
      <c r="A526" s="77"/>
      <c r="B526" s="74" t="s">
        <v>332</v>
      </c>
      <c r="C526" s="77" t="s">
        <v>834</v>
      </c>
      <c r="D526" s="50">
        <v>20</v>
      </c>
      <c r="E526" s="18"/>
      <c r="F526" s="50">
        <f t="shared" si="18"/>
        <v>0</v>
      </c>
    </row>
    <row r="527" spans="1:6" s="60" customFormat="1" ht="12.75">
      <c r="A527" s="3"/>
      <c r="B527" s="20" t="s">
        <v>333</v>
      </c>
      <c r="C527" s="3" t="s">
        <v>834</v>
      </c>
      <c r="D527" s="17">
        <v>3</v>
      </c>
      <c r="E527" s="18"/>
      <c r="F527" s="17">
        <f t="shared" si="18"/>
        <v>0</v>
      </c>
    </row>
    <row r="528" spans="1:6" s="60" customFormat="1" ht="12.75">
      <c r="A528" s="3"/>
      <c r="B528" s="20" t="s">
        <v>334</v>
      </c>
      <c r="C528" s="3" t="s">
        <v>834</v>
      </c>
      <c r="D528" s="17">
        <v>10</v>
      </c>
      <c r="E528" s="18"/>
      <c r="F528" s="17">
        <f t="shared" si="18"/>
        <v>0</v>
      </c>
    </row>
    <row r="529" spans="1:6" s="60" customFormat="1" ht="12.75">
      <c r="A529" s="3"/>
      <c r="B529" s="20" t="s">
        <v>335</v>
      </c>
      <c r="C529" s="3" t="s">
        <v>834</v>
      </c>
      <c r="D529" s="17">
        <v>8</v>
      </c>
      <c r="E529" s="18"/>
      <c r="F529" s="17">
        <f t="shared" si="18"/>
        <v>0</v>
      </c>
    </row>
    <row r="530" spans="1:6" s="60" customFormat="1" ht="12.75">
      <c r="A530" s="3"/>
      <c r="B530" s="20" t="s">
        <v>336</v>
      </c>
      <c r="C530" s="3" t="s">
        <v>834</v>
      </c>
      <c r="D530" s="17">
        <v>20</v>
      </c>
      <c r="E530" s="18"/>
      <c r="F530" s="17">
        <f t="shared" si="18"/>
        <v>0</v>
      </c>
    </row>
    <row r="531" spans="1:6" s="60" customFormat="1" ht="12.75">
      <c r="A531" s="3"/>
      <c r="B531" s="20" t="s">
        <v>337</v>
      </c>
      <c r="C531" s="3" t="s">
        <v>834</v>
      </c>
      <c r="D531" s="17">
        <v>20</v>
      </c>
      <c r="E531" s="18"/>
      <c r="F531" s="17">
        <f t="shared" si="18"/>
        <v>0</v>
      </c>
    </row>
    <row r="532" spans="1:6" s="60" customFormat="1" ht="12.75">
      <c r="A532" s="3"/>
      <c r="B532" s="20" t="s">
        <v>338</v>
      </c>
      <c r="C532" s="3" t="s">
        <v>834</v>
      </c>
      <c r="D532" s="17">
        <v>300</v>
      </c>
      <c r="E532" s="18"/>
      <c r="F532" s="17">
        <f t="shared" si="18"/>
        <v>0</v>
      </c>
    </row>
    <row r="533" spans="1:6" s="60" customFormat="1" ht="12.75">
      <c r="A533" s="3"/>
      <c r="B533" s="20" t="s">
        <v>339</v>
      </c>
      <c r="C533" s="3" t="s">
        <v>834</v>
      </c>
      <c r="D533" s="17">
        <v>150</v>
      </c>
      <c r="E533" s="18"/>
      <c r="F533" s="17">
        <f t="shared" si="18"/>
        <v>0</v>
      </c>
    </row>
    <row r="534" spans="1:6" s="60" customFormat="1" ht="12.75">
      <c r="A534" s="3"/>
      <c r="B534" s="20" t="s">
        <v>340</v>
      </c>
      <c r="C534" s="3" t="s">
        <v>834</v>
      </c>
      <c r="D534" s="17">
        <v>3</v>
      </c>
      <c r="E534" s="18"/>
      <c r="F534" s="17">
        <f t="shared" si="18"/>
        <v>0</v>
      </c>
    </row>
    <row r="535" spans="1:6" s="60" customFormat="1" ht="12.75">
      <c r="A535" s="3"/>
      <c r="B535" s="20" t="s">
        <v>341</v>
      </c>
      <c r="C535" s="3" t="s">
        <v>834</v>
      </c>
      <c r="D535" s="17">
        <v>8</v>
      </c>
      <c r="E535" s="18"/>
      <c r="F535" s="17">
        <f t="shared" si="18"/>
        <v>0</v>
      </c>
    </row>
    <row r="536" spans="1:6" s="60" customFormat="1" ht="12.75">
      <c r="A536" s="3"/>
      <c r="B536" s="20" t="s">
        <v>342</v>
      </c>
      <c r="C536" s="3" t="s">
        <v>834</v>
      </c>
      <c r="D536" s="17">
        <v>8</v>
      </c>
      <c r="E536" s="18"/>
      <c r="F536" s="17">
        <f t="shared" si="18"/>
        <v>0</v>
      </c>
    </row>
    <row r="537" spans="1:6" s="48" customFormat="1" ht="12.75">
      <c r="A537" s="83" t="s">
        <v>343</v>
      </c>
      <c r="B537" s="30" t="s">
        <v>344</v>
      </c>
      <c r="C537" s="30"/>
      <c r="D537" s="82"/>
      <c r="E537" s="34"/>
      <c r="F537" s="157"/>
    </row>
    <row r="538" spans="1:6" s="48" customFormat="1" ht="25.5">
      <c r="A538" s="77"/>
      <c r="B538" s="74" t="s">
        <v>481</v>
      </c>
      <c r="C538" s="77" t="s">
        <v>834</v>
      </c>
      <c r="D538" s="50">
        <v>4</v>
      </c>
      <c r="E538" s="18"/>
      <c r="F538" s="50">
        <f aca="true" t="shared" si="19" ref="F538:F549">E538*D538</f>
        <v>0</v>
      </c>
    </row>
    <row r="539" spans="1:6" s="95" customFormat="1" ht="25.5">
      <c r="A539" s="77"/>
      <c r="B539" s="74" t="s">
        <v>482</v>
      </c>
      <c r="C539" s="77" t="s">
        <v>834</v>
      </c>
      <c r="D539" s="50">
        <v>1</v>
      </c>
      <c r="E539" s="18"/>
      <c r="F539" s="50">
        <f t="shared" si="19"/>
        <v>0</v>
      </c>
    </row>
    <row r="540" spans="1:6" s="60" customFormat="1" ht="25.5">
      <c r="A540" s="3"/>
      <c r="B540" s="20" t="s">
        <v>483</v>
      </c>
      <c r="C540" s="3" t="s">
        <v>834</v>
      </c>
      <c r="D540" s="17">
        <v>1</v>
      </c>
      <c r="E540" s="18"/>
      <c r="F540" s="17">
        <f t="shared" si="19"/>
        <v>0</v>
      </c>
    </row>
    <row r="541" spans="1:6" s="60" customFormat="1" ht="12.75">
      <c r="A541" s="3"/>
      <c r="B541" s="20" t="s">
        <v>484</v>
      </c>
      <c r="C541" s="3" t="s">
        <v>834</v>
      </c>
      <c r="D541" s="17">
        <v>3</v>
      </c>
      <c r="E541" s="18"/>
      <c r="F541" s="17">
        <f t="shared" si="19"/>
        <v>0</v>
      </c>
    </row>
    <row r="542" spans="1:6" s="60" customFormat="1" ht="38.25">
      <c r="A542" s="3"/>
      <c r="B542" s="20" t="s">
        <v>485</v>
      </c>
      <c r="C542" s="3" t="s">
        <v>834</v>
      </c>
      <c r="D542" s="17">
        <v>1</v>
      </c>
      <c r="E542" s="18"/>
      <c r="F542" s="17">
        <f t="shared" si="19"/>
        <v>0</v>
      </c>
    </row>
    <row r="543" spans="1:6" s="60" customFormat="1" ht="38.25">
      <c r="A543" s="3"/>
      <c r="B543" s="20" t="s">
        <v>486</v>
      </c>
      <c r="C543" s="3" t="s">
        <v>834</v>
      </c>
      <c r="D543" s="17">
        <v>1</v>
      </c>
      <c r="E543" s="18"/>
      <c r="F543" s="17">
        <f t="shared" si="19"/>
        <v>0</v>
      </c>
    </row>
    <row r="544" spans="1:6" s="60" customFormat="1" ht="25.5">
      <c r="A544" s="3"/>
      <c r="B544" s="20" t="s">
        <v>487</v>
      </c>
      <c r="C544" s="3" t="s">
        <v>834</v>
      </c>
      <c r="D544" s="17">
        <v>1</v>
      </c>
      <c r="E544" s="18"/>
      <c r="F544" s="17">
        <f t="shared" si="19"/>
        <v>0</v>
      </c>
    </row>
    <row r="545" spans="1:6" s="60" customFormat="1" ht="38.25">
      <c r="A545" s="3"/>
      <c r="B545" s="20" t="s">
        <v>488</v>
      </c>
      <c r="C545" s="3" t="s">
        <v>834</v>
      </c>
      <c r="D545" s="17">
        <v>1</v>
      </c>
      <c r="E545" s="18"/>
      <c r="F545" s="17">
        <f t="shared" si="19"/>
        <v>0</v>
      </c>
    </row>
    <row r="546" spans="1:6" s="60" customFormat="1" ht="38.25">
      <c r="A546" s="3"/>
      <c r="B546" s="20" t="s">
        <v>489</v>
      </c>
      <c r="C546" s="3" t="s">
        <v>834</v>
      </c>
      <c r="D546" s="17">
        <v>1</v>
      </c>
      <c r="E546" s="18"/>
      <c r="F546" s="17">
        <f t="shared" si="19"/>
        <v>0</v>
      </c>
    </row>
    <row r="547" spans="1:6" s="60" customFormat="1" ht="38.25">
      <c r="A547" s="3"/>
      <c r="B547" s="20" t="s">
        <v>490</v>
      </c>
      <c r="C547" s="3" t="s">
        <v>834</v>
      </c>
      <c r="D547" s="17">
        <v>1</v>
      </c>
      <c r="E547" s="18"/>
      <c r="F547" s="17">
        <f t="shared" si="19"/>
        <v>0</v>
      </c>
    </row>
    <row r="548" spans="1:6" s="60" customFormat="1" ht="38.25">
      <c r="A548" s="3"/>
      <c r="B548" s="20" t="s">
        <v>491</v>
      </c>
      <c r="C548" s="3" t="s">
        <v>834</v>
      </c>
      <c r="D548" s="17">
        <v>3</v>
      </c>
      <c r="E548" s="18"/>
      <c r="F548" s="17">
        <f t="shared" si="19"/>
        <v>0</v>
      </c>
    </row>
    <row r="549" spans="1:6" s="60" customFormat="1" ht="38.25">
      <c r="A549" s="3"/>
      <c r="B549" s="20" t="s">
        <v>492</v>
      </c>
      <c r="C549" s="3" t="s">
        <v>834</v>
      </c>
      <c r="D549" s="17">
        <v>2</v>
      </c>
      <c r="E549" s="18"/>
      <c r="F549" s="17">
        <f t="shared" si="19"/>
        <v>0</v>
      </c>
    </row>
    <row r="550" spans="1:6" s="48" customFormat="1" ht="12.75">
      <c r="A550" s="83" t="s">
        <v>382</v>
      </c>
      <c r="B550" s="30" t="s">
        <v>383</v>
      </c>
      <c r="C550" s="30"/>
      <c r="D550" s="82"/>
      <c r="E550" s="156"/>
      <c r="F550" s="157"/>
    </row>
    <row r="551" spans="1:6" s="48" customFormat="1" ht="12.75">
      <c r="A551" s="77"/>
      <c r="B551" s="74" t="s">
        <v>493</v>
      </c>
      <c r="C551" s="77" t="s">
        <v>834</v>
      </c>
      <c r="D551" s="50">
        <v>41</v>
      </c>
      <c r="E551" s="18"/>
      <c r="F551" s="50">
        <f aca="true" t="shared" si="20" ref="F551:F566">E551*D551</f>
        <v>0</v>
      </c>
    </row>
    <row r="552" spans="1:6" s="48" customFormat="1" ht="12.75">
      <c r="A552" s="77"/>
      <c r="B552" s="74" t="s">
        <v>494</v>
      </c>
      <c r="C552" s="77" t="s">
        <v>834</v>
      </c>
      <c r="D552" s="50">
        <v>25</v>
      </c>
      <c r="E552" s="18"/>
      <c r="F552" s="50">
        <f t="shared" si="20"/>
        <v>0</v>
      </c>
    </row>
    <row r="553" spans="1:6" s="48" customFormat="1" ht="12.75">
      <c r="A553" s="77"/>
      <c r="B553" s="74" t="s">
        <v>495</v>
      </c>
      <c r="C553" s="77" t="s">
        <v>834</v>
      </c>
      <c r="D553" s="50">
        <v>1</v>
      </c>
      <c r="E553" s="18"/>
      <c r="F553" s="50">
        <f t="shared" si="20"/>
        <v>0</v>
      </c>
    </row>
    <row r="554" spans="1:6" s="48" customFormat="1" ht="12.75">
      <c r="A554" s="77"/>
      <c r="B554" s="74" t="s">
        <v>496</v>
      </c>
      <c r="C554" s="77" t="s">
        <v>834</v>
      </c>
      <c r="D554" s="50">
        <v>2</v>
      </c>
      <c r="E554" s="18"/>
      <c r="F554" s="50">
        <f t="shared" si="20"/>
        <v>0</v>
      </c>
    </row>
    <row r="555" spans="1:6" s="48" customFormat="1" ht="12.75">
      <c r="A555" s="77"/>
      <c r="B555" s="74" t="s">
        <v>497</v>
      </c>
      <c r="C555" s="77" t="s">
        <v>834</v>
      </c>
      <c r="D555" s="50">
        <v>3</v>
      </c>
      <c r="E555" s="18"/>
      <c r="F555" s="50">
        <f t="shared" si="20"/>
        <v>0</v>
      </c>
    </row>
    <row r="556" spans="1:6" s="48" customFormat="1" ht="12.75">
      <c r="A556" s="77"/>
      <c r="B556" s="74" t="s">
        <v>498</v>
      </c>
      <c r="C556" s="77" t="s">
        <v>834</v>
      </c>
      <c r="D556" s="50">
        <v>1</v>
      </c>
      <c r="E556" s="18"/>
      <c r="F556" s="50">
        <f t="shared" si="20"/>
        <v>0</v>
      </c>
    </row>
    <row r="557" spans="1:6" s="48" customFormat="1" ht="12.75">
      <c r="A557" s="77"/>
      <c r="B557" s="74" t="s">
        <v>499</v>
      </c>
      <c r="C557" s="77" t="s">
        <v>834</v>
      </c>
      <c r="D557" s="50">
        <v>1</v>
      </c>
      <c r="E557" s="18"/>
      <c r="F557" s="50">
        <f t="shared" si="20"/>
        <v>0</v>
      </c>
    </row>
    <row r="558" spans="1:6" s="48" customFormat="1" ht="12.75">
      <c r="A558" s="77"/>
      <c r="B558" s="74" t="s">
        <v>500</v>
      </c>
      <c r="C558" s="77" t="s">
        <v>834</v>
      </c>
      <c r="D558" s="50">
        <v>1</v>
      </c>
      <c r="E558" s="18"/>
      <c r="F558" s="50">
        <f t="shared" si="20"/>
        <v>0</v>
      </c>
    </row>
    <row r="559" spans="1:6" s="48" customFormat="1" ht="12.75">
      <c r="A559" s="77"/>
      <c r="B559" s="74" t="s">
        <v>501</v>
      </c>
      <c r="C559" s="77" t="s">
        <v>834</v>
      </c>
      <c r="D559" s="50">
        <v>2</v>
      </c>
      <c r="E559" s="18"/>
      <c r="F559" s="50">
        <f t="shared" si="20"/>
        <v>0</v>
      </c>
    </row>
    <row r="560" spans="1:6" s="48" customFormat="1" ht="12.75">
      <c r="A560" s="77"/>
      <c r="B560" s="74" t="s">
        <v>502</v>
      </c>
      <c r="C560" s="77" t="s">
        <v>834</v>
      </c>
      <c r="D560" s="50">
        <v>1</v>
      </c>
      <c r="E560" s="18"/>
      <c r="F560" s="50">
        <f t="shared" si="20"/>
        <v>0</v>
      </c>
    </row>
    <row r="561" spans="1:6" s="48" customFormat="1" ht="12.75">
      <c r="A561" s="77"/>
      <c r="B561" s="74" t="s">
        <v>503</v>
      </c>
      <c r="C561" s="77" t="s">
        <v>834</v>
      </c>
      <c r="D561" s="50">
        <v>1</v>
      </c>
      <c r="E561" s="18"/>
      <c r="F561" s="50">
        <f t="shared" si="20"/>
        <v>0</v>
      </c>
    </row>
    <row r="562" spans="1:6" s="60" customFormat="1" ht="12.75">
      <c r="A562" s="3"/>
      <c r="B562" s="20" t="s">
        <v>504</v>
      </c>
      <c r="C562" s="3" t="s">
        <v>834</v>
      </c>
      <c r="D562" s="17">
        <v>1</v>
      </c>
      <c r="E562" s="18"/>
      <c r="F562" s="17">
        <f t="shared" si="20"/>
        <v>0</v>
      </c>
    </row>
    <row r="563" spans="1:6" s="60" customFormat="1" ht="12.75">
      <c r="A563" s="3"/>
      <c r="B563" s="158" t="s">
        <v>569</v>
      </c>
      <c r="C563" s="3" t="s">
        <v>834</v>
      </c>
      <c r="D563" s="17">
        <v>1</v>
      </c>
      <c r="E563" s="18"/>
      <c r="F563" s="17">
        <f t="shared" si="20"/>
        <v>0</v>
      </c>
    </row>
    <row r="564" spans="1:6" s="60" customFormat="1" ht="25.5">
      <c r="A564" s="3"/>
      <c r="B564" s="20" t="s">
        <v>385</v>
      </c>
      <c r="C564" s="3" t="s">
        <v>834</v>
      </c>
      <c r="D564" s="17">
        <v>57</v>
      </c>
      <c r="E564" s="18"/>
      <c r="F564" s="17">
        <f t="shared" si="20"/>
        <v>0</v>
      </c>
    </row>
    <row r="565" spans="1:6" s="60" customFormat="1" ht="25.5">
      <c r="A565" s="3"/>
      <c r="B565" s="20" t="s">
        <v>386</v>
      </c>
      <c r="C565" s="3" t="s">
        <v>834</v>
      </c>
      <c r="D565" s="17">
        <v>1</v>
      </c>
      <c r="E565" s="18"/>
      <c r="F565" s="17">
        <f t="shared" si="20"/>
        <v>0</v>
      </c>
    </row>
    <row r="566" spans="1:6" s="60" customFormat="1" ht="25.5">
      <c r="A566" s="3"/>
      <c r="B566" s="20" t="s">
        <v>387</v>
      </c>
      <c r="C566" s="3" t="s">
        <v>834</v>
      </c>
      <c r="D566" s="17">
        <v>4</v>
      </c>
      <c r="E566" s="18"/>
      <c r="F566" s="17">
        <f t="shared" si="20"/>
        <v>0</v>
      </c>
    </row>
    <row r="567" spans="1:6" s="48" customFormat="1" ht="12.75">
      <c r="A567" s="194" t="s">
        <v>763</v>
      </c>
      <c r="B567" s="194"/>
      <c r="C567" s="194"/>
      <c r="D567" s="194"/>
      <c r="E567" s="194"/>
      <c r="F567" s="82">
        <f>SUM(F483:F566)</f>
        <v>0</v>
      </c>
    </row>
    <row r="568" spans="1:6" s="60" customFormat="1" ht="12.75">
      <c r="A568" s="220"/>
      <c r="B568" s="220"/>
      <c r="C568" s="220"/>
      <c r="D568" s="220"/>
      <c r="E568" s="220"/>
      <c r="F568" s="220"/>
    </row>
    <row r="569" spans="1:6" s="48" customFormat="1" ht="12.75">
      <c r="A569" s="83" t="s">
        <v>388</v>
      </c>
      <c r="B569" s="221" t="s">
        <v>389</v>
      </c>
      <c r="C569" s="222"/>
      <c r="D569" s="222"/>
      <c r="E569" s="222"/>
      <c r="F569" s="222"/>
    </row>
    <row r="570" spans="1:6" s="60" customFormat="1" ht="12.75">
      <c r="A570" s="29" t="s">
        <v>390</v>
      </c>
      <c r="B570" s="223" t="s">
        <v>391</v>
      </c>
      <c r="C570" s="223"/>
      <c r="D570" s="223"/>
      <c r="E570" s="223"/>
      <c r="F570" s="223"/>
    </row>
    <row r="571" spans="1:6" s="60" customFormat="1" ht="25.5">
      <c r="A571" s="3"/>
      <c r="B571" s="93" t="s">
        <v>505</v>
      </c>
      <c r="C571" s="3" t="s">
        <v>834</v>
      </c>
      <c r="D571" s="17">
        <v>116</v>
      </c>
      <c r="E571" s="35"/>
      <c r="F571" s="17">
        <f aca="true" t="shared" si="21" ref="F571:F577">E571*D571</f>
        <v>0</v>
      </c>
    </row>
    <row r="572" spans="1:6" s="60" customFormat="1" ht="25.5">
      <c r="A572" s="3"/>
      <c r="B572" s="93" t="s">
        <v>506</v>
      </c>
      <c r="C572" s="3" t="s">
        <v>834</v>
      </c>
      <c r="D572" s="17">
        <v>19</v>
      </c>
      <c r="E572" s="35"/>
      <c r="F572" s="17">
        <f t="shared" si="21"/>
        <v>0</v>
      </c>
    </row>
    <row r="573" spans="1:6" s="60" customFormat="1" ht="12.75">
      <c r="A573" s="3"/>
      <c r="B573" s="93" t="s">
        <v>392</v>
      </c>
      <c r="C573" s="3" t="s">
        <v>834</v>
      </c>
      <c r="D573" s="17">
        <v>12</v>
      </c>
      <c r="E573" s="35"/>
      <c r="F573" s="17">
        <f t="shared" si="21"/>
        <v>0</v>
      </c>
    </row>
    <row r="574" spans="1:6" s="60" customFormat="1" ht="12.75">
      <c r="A574" s="3"/>
      <c r="B574" s="93" t="s">
        <v>393</v>
      </c>
      <c r="C574" s="3" t="s">
        <v>834</v>
      </c>
      <c r="D574" s="17">
        <v>18</v>
      </c>
      <c r="E574" s="35"/>
      <c r="F574" s="17">
        <f t="shared" si="21"/>
        <v>0</v>
      </c>
    </row>
    <row r="575" spans="1:6" s="60" customFormat="1" ht="25.5">
      <c r="A575" s="3"/>
      <c r="B575" s="93" t="s">
        <v>394</v>
      </c>
      <c r="C575" s="3" t="s">
        <v>834</v>
      </c>
      <c r="D575" s="17">
        <v>2</v>
      </c>
      <c r="E575" s="18"/>
      <c r="F575" s="17">
        <f t="shared" si="21"/>
        <v>0</v>
      </c>
    </row>
    <row r="576" spans="1:6" s="60" customFormat="1" ht="25.5">
      <c r="A576" s="3"/>
      <c r="B576" s="93" t="s">
        <v>397</v>
      </c>
      <c r="C576" s="3" t="s">
        <v>834</v>
      </c>
      <c r="D576" s="17">
        <v>4</v>
      </c>
      <c r="E576" s="18"/>
      <c r="F576" s="17">
        <f t="shared" si="21"/>
        <v>0</v>
      </c>
    </row>
    <row r="577" spans="1:6" s="60" customFormat="1" ht="38.25">
      <c r="A577" s="3"/>
      <c r="B577" s="93" t="s">
        <v>507</v>
      </c>
      <c r="C577" s="3" t="s">
        <v>834</v>
      </c>
      <c r="D577" s="17">
        <v>5</v>
      </c>
      <c r="E577" s="18"/>
      <c r="F577" s="17">
        <f t="shared" si="21"/>
        <v>0</v>
      </c>
    </row>
    <row r="578" spans="1:6" s="48" customFormat="1" ht="12.75">
      <c r="A578" s="194" t="s">
        <v>773</v>
      </c>
      <c r="B578" s="194"/>
      <c r="C578" s="194"/>
      <c r="D578" s="194"/>
      <c r="E578" s="194"/>
      <c r="F578" s="82">
        <f>SUM(F571:F577)</f>
        <v>0</v>
      </c>
    </row>
    <row r="579" spans="1:6" s="60" customFormat="1" ht="12.75">
      <c r="A579" s="220"/>
      <c r="B579" s="220"/>
      <c r="C579" s="220"/>
      <c r="D579" s="220"/>
      <c r="E579" s="220"/>
      <c r="F579" s="220"/>
    </row>
    <row r="580" spans="1:6" s="48" customFormat="1" ht="12.75">
      <c r="A580" s="83" t="s">
        <v>398</v>
      </c>
      <c r="B580" s="30" t="s">
        <v>399</v>
      </c>
      <c r="C580" s="49"/>
      <c r="D580" s="50"/>
      <c r="E580" s="51"/>
      <c r="F580" s="52"/>
    </row>
    <row r="581" spans="1:6" s="48" customFormat="1" ht="12.75">
      <c r="A581" s="77"/>
      <c r="B581" s="94" t="s">
        <v>400</v>
      </c>
      <c r="C581" s="77" t="s">
        <v>834</v>
      </c>
      <c r="D581" s="50">
        <v>1</v>
      </c>
      <c r="E581" s="18"/>
      <c r="F581" s="50">
        <f aca="true" t="shared" si="22" ref="F581:F593">E581*D581</f>
        <v>0</v>
      </c>
    </row>
    <row r="582" spans="1:6" s="48" customFormat="1" ht="12.75">
      <c r="A582" s="77"/>
      <c r="B582" s="94" t="s">
        <v>508</v>
      </c>
      <c r="C582" s="77" t="s">
        <v>834</v>
      </c>
      <c r="D582" s="50">
        <v>49</v>
      </c>
      <c r="E582" s="18"/>
      <c r="F582" s="50">
        <f t="shared" si="22"/>
        <v>0</v>
      </c>
    </row>
    <row r="583" spans="1:6" s="48" customFormat="1" ht="12.75">
      <c r="A583" s="77"/>
      <c r="B583" s="94" t="s">
        <v>509</v>
      </c>
      <c r="C583" s="77" t="s">
        <v>834</v>
      </c>
      <c r="D583" s="50">
        <v>4</v>
      </c>
      <c r="E583" s="18"/>
      <c r="F583" s="50">
        <f t="shared" si="22"/>
        <v>0</v>
      </c>
    </row>
    <row r="584" spans="1:6" s="48" customFormat="1" ht="12.75">
      <c r="A584" s="77"/>
      <c r="B584" s="94" t="s">
        <v>510</v>
      </c>
      <c r="C584" s="77" t="s">
        <v>834</v>
      </c>
      <c r="D584" s="50">
        <v>5</v>
      </c>
      <c r="E584" s="18"/>
      <c r="F584" s="50">
        <f t="shared" si="22"/>
        <v>0</v>
      </c>
    </row>
    <row r="585" spans="1:6" s="48" customFormat="1" ht="12.75">
      <c r="A585" s="77"/>
      <c r="B585" s="94" t="s">
        <v>511</v>
      </c>
      <c r="C585" s="77" t="s">
        <v>834</v>
      </c>
      <c r="D585" s="50">
        <v>2</v>
      </c>
      <c r="E585" s="18"/>
      <c r="F585" s="50">
        <f t="shared" si="22"/>
        <v>0</v>
      </c>
    </row>
    <row r="586" spans="1:6" s="48" customFormat="1" ht="12.75">
      <c r="A586" s="77"/>
      <c r="B586" s="94" t="s">
        <v>512</v>
      </c>
      <c r="C586" s="77" t="s">
        <v>834</v>
      </c>
      <c r="D586" s="50">
        <v>18</v>
      </c>
      <c r="E586" s="18"/>
      <c r="F586" s="50">
        <f t="shared" si="22"/>
        <v>0</v>
      </c>
    </row>
    <row r="587" spans="1:6" s="48" customFormat="1" ht="12.75">
      <c r="A587" s="77"/>
      <c r="B587" s="94" t="s">
        <v>513</v>
      </c>
      <c r="C587" s="77" t="s">
        <v>834</v>
      </c>
      <c r="D587" s="50">
        <v>2</v>
      </c>
      <c r="E587" s="18"/>
      <c r="F587" s="50">
        <f t="shared" si="22"/>
        <v>0</v>
      </c>
    </row>
    <row r="588" spans="1:6" s="48" customFormat="1" ht="25.5">
      <c r="A588" s="77"/>
      <c r="B588" s="94" t="s">
        <v>514</v>
      </c>
      <c r="C588" s="77" t="s">
        <v>834</v>
      </c>
      <c r="D588" s="50">
        <v>1</v>
      </c>
      <c r="E588" s="18"/>
      <c r="F588" s="50">
        <f t="shared" si="22"/>
        <v>0</v>
      </c>
    </row>
    <row r="589" spans="1:6" s="48" customFormat="1" ht="12.75">
      <c r="A589" s="77"/>
      <c r="B589" s="94" t="s">
        <v>515</v>
      </c>
      <c r="C589" s="77" t="s">
        <v>834</v>
      </c>
      <c r="D589" s="50">
        <v>6</v>
      </c>
      <c r="E589" s="18"/>
      <c r="F589" s="50">
        <f t="shared" si="22"/>
        <v>0</v>
      </c>
    </row>
    <row r="590" spans="1:6" s="48" customFormat="1" ht="12.75">
      <c r="A590" s="77"/>
      <c r="B590" s="94" t="s">
        <v>516</v>
      </c>
      <c r="C590" s="77" t="s">
        <v>834</v>
      </c>
      <c r="D590" s="50">
        <v>49</v>
      </c>
      <c r="E590" s="18"/>
      <c r="F590" s="50">
        <f t="shared" si="22"/>
        <v>0</v>
      </c>
    </row>
    <row r="591" spans="1:6" s="48" customFormat="1" ht="12.75">
      <c r="A591" s="77"/>
      <c r="B591" s="94" t="s">
        <v>517</v>
      </c>
      <c r="C591" s="77" t="s">
        <v>834</v>
      </c>
      <c r="D591" s="50">
        <v>22</v>
      </c>
      <c r="E591" s="18"/>
      <c r="F591" s="50">
        <f t="shared" si="22"/>
        <v>0</v>
      </c>
    </row>
    <row r="592" spans="1:6" s="48" customFormat="1" ht="12.75">
      <c r="A592" s="77"/>
      <c r="B592" s="94" t="s">
        <v>518</v>
      </c>
      <c r="C592" s="77" t="s">
        <v>834</v>
      </c>
      <c r="D592" s="50">
        <v>5</v>
      </c>
      <c r="E592" s="18"/>
      <c r="F592" s="50">
        <f t="shared" si="22"/>
        <v>0</v>
      </c>
    </row>
    <row r="593" spans="1:6" s="48" customFormat="1" ht="12.75">
      <c r="A593" s="77"/>
      <c r="B593" s="94" t="s">
        <v>519</v>
      </c>
      <c r="C593" s="77" t="s">
        <v>834</v>
      </c>
      <c r="D593" s="50">
        <v>1</v>
      </c>
      <c r="E593" s="18"/>
      <c r="F593" s="50">
        <f t="shared" si="22"/>
        <v>0</v>
      </c>
    </row>
    <row r="594" spans="1:6" s="60" customFormat="1" ht="12.75">
      <c r="A594" s="195" t="s">
        <v>764</v>
      </c>
      <c r="B594" s="195"/>
      <c r="C594" s="195"/>
      <c r="D594" s="195"/>
      <c r="E594" s="195"/>
      <c r="F594" s="15">
        <f>SUM(F581:F593)</f>
        <v>0</v>
      </c>
    </row>
    <row r="595" spans="1:6" s="48" customFormat="1" ht="12.75">
      <c r="A595" s="224"/>
      <c r="B595" s="224"/>
      <c r="C595" s="224"/>
      <c r="D595" s="224"/>
      <c r="E595" s="224"/>
      <c r="F595" s="224"/>
    </row>
    <row r="596" spans="1:6" s="60" customFormat="1" ht="12.75">
      <c r="A596" s="29" t="s">
        <v>410</v>
      </c>
      <c r="B596" s="223" t="s">
        <v>246</v>
      </c>
      <c r="C596" s="223"/>
      <c r="D596" s="223"/>
      <c r="E596" s="223"/>
      <c r="F596" s="223"/>
    </row>
    <row r="597" spans="1:6" s="60" customFormat="1" ht="12.75">
      <c r="A597" s="3"/>
      <c r="B597" s="93" t="s">
        <v>520</v>
      </c>
      <c r="C597" s="3" t="s">
        <v>834</v>
      </c>
      <c r="D597" s="17">
        <v>14</v>
      </c>
      <c r="E597" s="18"/>
      <c r="F597" s="17">
        <f aca="true" t="shared" si="23" ref="F597:F602">E597*D597</f>
        <v>0</v>
      </c>
    </row>
    <row r="598" spans="1:6" s="60" customFormat="1" ht="38.25">
      <c r="A598" s="3"/>
      <c r="B598" s="93" t="s">
        <v>521</v>
      </c>
      <c r="C598" s="3" t="s">
        <v>834</v>
      </c>
      <c r="D598" s="17">
        <v>7</v>
      </c>
      <c r="E598" s="18"/>
      <c r="F598" s="17">
        <f t="shared" si="23"/>
        <v>0</v>
      </c>
    </row>
    <row r="599" spans="1:6" s="60" customFormat="1" ht="12.75">
      <c r="A599" s="3"/>
      <c r="B599" s="93" t="s">
        <v>522</v>
      </c>
      <c r="C599" s="3" t="s">
        <v>834</v>
      </c>
      <c r="D599" s="17">
        <v>186</v>
      </c>
      <c r="E599" s="18"/>
      <c r="F599" s="17">
        <f t="shared" si="23"/>
        <v>0</v>
      </c>
    </row>
    <row r="600" spans="1:6" s="60" customFormat="1" ht="12.75">
      <c r="A600" s="3"/>
      <c r="B600" s="93" t="s">
        <v>523</v>
      </c>
      <c r="C600" s="3" t="s">
        <v>834</v>
      </c>
      <c r="D600" s="17">
        <v>8</v>
      </c>
      <c r="E600" s="18"/>
      <c r="F600" s="17">
        <f t="shared" si="23"/>
        <v>0</v>
      </c>
    </row>
    <row r="601" spans="1:6" s="60" customFormat="1" ht="12.75">
      <c r="A601" s="3"/>
      <c r="B601" s="93" t="s">
        <v>524</v>
      </c>
      <c r="C601" s="3" t="s">
        <v>834</v>
      </c>
      <c r="D601" s="17">
        <v>187</v>
      </c>
      <c r="E601" s="18"/>
      <c r="F601" s="17">
        <f t="shared" si="23"/>
        <v>0</v>
      </c>
    </row>
    <row r="602" spans="1:6" s="60" customFormat="1" ht="12.75">
      <c r="A602" s="3"/>
      <c r="B602" s="93" t="s">
        <v>525</v>
      </c>
      <c r="C602" s="3" t="s">
        <v>834</v>
      </c>
      <c r="D602" s="17">
        <v>28</v>
      </c>
      <c r="E602" s="18"/>
      <c r="F602" s="17">
        <f t="shared" si="23"/>
        <v>0</v>
      </c>
    </row>
    <row r="603" spans="1:6" s="48" customFormat="1" ht="12.75">
      <c r="A603" s="194" t="s">
        <v>766</v>
      </c>
      <c r="B603" s="194"/>
      <c r="C603" s="194"/>
      <c r="D603" s="194"/>
      <c r="E603" s="194"/>
      <c r="F603" s="82">
        <f>SUM(F597:F602)</f>
        <v>0</v>
      </c>
    </row>
    <row r="604" spans="1:6" s="95" customFormat="1" ht="12.75">
      <c r="A604" s="196"/>
      <c r="B604" s="196"/>
      <c r="C604" s="196"/>
      <c r="D604" s="196"/>
      <c r="E604" s="196"/>
      <c r="F604" s="196"/>
    </row>
    <row r="605" spans="1:6" s="60" customFormat="1" ht="12.75">
      <c r="A605" s="29" t="s">
        <v>626</v>
      </c>
      <c r="B605" s="223" t="s">
        <v>627</v>
      </c>
      <c r="C605" s="225"/>
      <c r="D605" s="225"/>
      <c r="E605" s="225"/>
      <c r="F605" s="225"/>
    </row>
    <row r="606" spans="1:6" s="60" customFormat="1" ht="12.75">
      <c r="A606" s="2"/>
      <c r="B606" s="7" t="s">
        <v>795</v>
      </c>
      <c r="C606" s="2" t="s">
        <v>834</v>
      </c>
      <c r="D606" s="19">
        <v>64</v>
      </c>
      <c r="E606" s="24"/>
      <c r="F606" s="17">
        <f aca="true" t="shared" si="24" ref="F606:F611">E606*D606</f>
        <v>0</v>
      </c>
    </row>
    <row r="607" spans="1:6" s="60" customFormat="1" ht="12.75">
      <c r="A607" s="3"/>
      <c r="B607" s="93" t="s">
        <v>629</v>
      </c>
      <c r="C607" s="3" t="s">
        <v>834</v>
      </c>
      <c r="D607" s="17">
        <v>1200</v>
      </c>
      <c r="E607" s="18"/>
      <c r="F607" s="17">
        <f t="shared" si="24"/>
        <v>0</v>
      </c>
    </row>
    <row r="608" spans="1:6" s="167" customFormat="1" ht="12.75">
      <c r="A608" s="3"/>
      <c r="B608" s="93" t="s">
        <v>630</v>
      </c>
      <c r="C608" s="3" t="s">
        <v>834</v>
      </c>
      <c r="D608" s="17">
        <v>32</v>
      </c>
      <c r="E608" s="18"/>
      <c r="F608" s="17">
        <f t="shared" si="24"/>
        <v>0</v>
      </c>
    </row>
    <row r="609" spans="1:6" s="48" customFormat="1" ht="12.75">
      <c r="A609" s="77"/>
      <c r="B609" s="94" t="s">
        <v>631</v>
      </c>
      <c r="C609" s="77" t="s">
        <v>834</v>
      </c>
      <c r="D609" s="50">
        <v>32</v>
      </c>
      <c r="E609" s="18"/>
      <c r="F609" s="50">
        <f t="shared" si="24"/>
        <v>0</v>
      </c>
    </row>
    <row r="610" spans="1:6" s="48" customFormat="1" ht="12.75">
      <c r="A610" s="77"/>
      <c r="B610" s="94" t="s">
        <v>632</v>
      </c>
      <c r="C610" s="77" t="s">
        <v>834</v>
      </c>
      <c r="D610" s="50">
        <v>300</v>
      </c>
      <c r="E610" s="18"/>
      <c r="F610" s="50">
        <f t="shared" si="24"/>
        <v>0</v>
      </c>
    </row>
    <row r="611" spans="1:6" s="48" customFormat="1" ht="12.75">
      <c r="A611" s="77"/>
      <c r="B611" s="94" t="s">
        <v>639</v>
      </c>
      <c r="C611" s="77" t="s">
        <v>806</v>
      </c>
      <c r="D611" s="50">
        <v>120</v>
      </c>
      <c r="E611" s="18"/>
      <c r="F611" s="50">
        <f t="shared" si="24"/>
        <v>0</v>
      </c>
    </row>
    <row r="612" spans="1:6" s="60" customFormat="1" ht="12.75">
      <c r="A612" s="195" t="s">
        <v>765</v>
      </c>
      <c r="B612" s="195"/>
      <c r="C612" s="195"/>
      <c r="D612" s="195"/>
      <c r="E612" s="195"/>
      <c r="F612" s="15">
        <f>SUM(F606:F611)</f>
        <v>0</v>
      </c>
    </row>
    <row r="613" spans="1:6" s="167" customFormat="1" ht="12.75">
      <c r="A613" s="83"/>
      <c r="B613" s="130"/>
      <c r="C613" s="131"/>
      <c r="D613" s="131"/>
      <c r="E613" s="131"/>
      <c r="F613" s="176"/>
    </row>
    <row r="614" spans="1:6" s="48" customFormat="1" ht="12.75">
      <c r="A614" s="87" t="s">
        <v>126</v>
      </c>
      <c r="B614" s="186" t="s">
        <v>127</v>
      </c>
      <c r="C614" s="187"/>
      <c r="D614" s="187"/>
      <c r="E614" s="187"/>
      <c r="F614" s="187"/>
    </row>
    <row r="615" spans="1:6" s="95" customFormat="1" ht="12.75">
      <c r="A615" s="63" t="s">
        <v>128</v>
      </c>
      <c r="B615" s="223" t="s">
        <v>129</v>
      </c>
      <c r="C615" s="223"/>
      <c r="D615" s="223"/>
      <c r="E615" s="223"/>
      <c r="F615" s="223"/>
    </row>
    <row r="616" spans="1:6" s="60" customFormat="1" ht="12.75">
      <c r="A616" s="2"/>
      <c r="B616" s="143" t="s">
        <v>130</v>
      </c>
      <c r="C616" s="2" t="s">
        <v>819</v>
      </c>
      <c r="D616" s="19">
        <v>1</v>
      </c>
      <c r="E616" s="24"/>
      <c r="F616" s="17">
        <f>E616*D616</f>
        <v>0</v>
      </c>
    </row>
    <row r="617" spans="1:6" s="60" customFormat="1" ht="12.75">
      <c r="A617" s="2"/>
      <c r="B617" s="143" t="s">
        <v>131</v>
      </c>
      <c r="C617" s="2" t="s">
        <v>806</v>
      </c>
      <c r="D617" s="19">
        <v>600</v>
      </c>
      <c r="E617" s="24"/>
      <c r="F617" s="17">
        <f>E617*D617</f>
        <v>0</v>
      </c>
    </row>
    <row r="618" spans="1:6" s="60" customFormat="1" ht="12.75">
      <c r="A618" s="2"/>
      <c r="B618" s="21" t="s">
        <v>132</v>
      </c>
      <c r="C618" s="2" t="s">
        <v>819</v>
      </c>
      <c r="D618" s="19">
        <v>12</v>
      </c>
      <c r="E618" s="24"/>
      <c r="F618" s="17">
        <f>E618*D618</f>
        <v>0</v>
      </c>
    </row>
    <row r="619" spans="1:6" s="48" customFormat="1" ht="12.75">
      <c r="A619" s="87" t="s">
        <v>133</v>
      </c>
      <c r="B619" s="91" t="s">
        <v>134</v>
      </c>
      <c r="C619" s="91"/>
      <c r="D619" s="82"/>
      <c r="E619" s="92"/>
      <c r="F619" s="82"/>
    </row>
    <row r="620" spans="1:6" s="95" customFormat="1" ht="12.75">
      <c r="A620" s="85"/>
      <c r="B620" s="46" t="s">
        <v>135</v>
      </c>
      <c r="C620" s="85" t="s">
        <v>819</v>
      </c>
      <c r="D620" s="47">
        <v>2</v>
      </c>
      <c r="E620" s="24"/>
      <c r="F620" s="50">
        <f>E620*D620</f>
        <v>0</v>
      </c>
    </row>
    <row r="621" spans="1:6" s="167" customFormat="1" ht="12.75">
      <c r="A621" s="2"/>
      <c r="B621" s="6" t="s">
        <v>136</v>
      </c>
      <c r="C621" s="2" t="s">
        <v>819</v>
      </c>
      <c r="D621" s="19">
        <v>40</v>
      </c>
      <c r="E621" s="24"/>
      <c r="F621" s="17">
        <f>E621*D621</f>
        <v>0</v>
      </c>
    </row>
    <row r="622" spans="1:6" s="95" customFormat="1" ht="12.75">
      <c r="A622" s="85"/>
      <c r="B622" s="46" t="s">
        <v>137</v>
      </c>
      <c r="C622" s="85" t="s">
        <v>819</v>
      </c>
      <c r="D622" s="47">
        <v>76</v>
      </c>
      <c r="E622" s="24"/>
      <c r="F622" s="50">
        <f>E622*D622</f>
        <v>0</v>
      </c>
    </row>
    <row r="623" spans="1:6" s="60" customFormat="1" ht="12.75">
      <c r="A623" s="2"/>
      <c r="B623" s="6" t="s">
        <v>138</v>
      </c>
      <c r="C623" s="2" t="s">
        <v>819</v>
      </c>
      <c r="D623" s="19">
        <v>130</v>
      </c>
      <c r="E623" s="24"/>
      <c r="F623" s="17">
        <f>E623*D623</f>
        <v>0</v>
      </c>
    </row>
    <row r="624" spans="1:6" s="48" customFormat="1" ht="12.75">
      <c r="A624" s="87" t="s">
        <v>139</v>
      </c>
      <c r="B624" s="91" t="s">
        <v>140</v>
      </c>
      <c r="C624" s="91"/>
      <c r="D624" s="82"/>
      <c r="E624" s="18"/>
      <c r="F624" s="82"/>
    </row>
    <row r="625" spans="1:6" s="48" customFormat="1" ht="12.75">
      <c r="A625" s="85"/>
      <c r="B625" s="159" t="s">
        <v>132</v>
      </c>
      <c r="C625" s="85" t="s">
        <v>819</v>
      </c>
      <c r="D625" s="47">
        <v>34</v>
      </c>
      <c r="E625" s="24"/>
      <c r="F625" s="50">
        <f>E625*D625</f>
        <v>0</v>
      </c>
    </row>
    <row r="626" spans="1:6" s="60" customFormat="1" ht="12.75">
      <c r="A626" s="63" t="s">
        <v>141</v>
      </c>
      <c r="B626" s="9" t="s">
        <v>142</v>
      </c>
      <c r="C626" s="9"/>
      <c r="D626" s="15"/>
      <c r="E626" s="18"/>
      <c r="F626" s="15"/>
    </row>
    <row r="627" spans="1:6" s="60" customFormat="1" ht="12.75">
      <c r="A627" s="2"/>
      <c r="B627" s="21" t="s">
        <v>132</v>
      </c>
      <c r="C627" s="2" t="s">
        <v>819</v>
      </c>
      <c r="D627" s="19">
        <v>43</v>
      </c>
      <c r="E627" s="24"/>
      <c r="F627" s="17">
        <f>E627*D627</f>
        <v>0</v>
      </c>
    </row>
    <row r="628" spans="1:6" s="60" customFormat="1" ht="12.75">
      <c r="A628" s="2"/>
      <c r="B628" s="21" t="s">
        <v>143</v>
      </c>
      <c r="C628" s="2" t="s">
        <v>819</v>
      </c>
      <c r="D628" s="19">
        <v>2</v>
      </c>
      <c r="E628" s="24"/>
      <c r="F628" s="17">
        <f>E628*D628</f>
        <v>0</v>
      </c>
    </row>
    <row r="629" spans="1:6" s="60" customFormat="1" ht="12.75">
      <c r="A629" s="2"/>
      <c r="B629" s="6" t="s">
        <v>144</v>
      </c>
      <c r="C629" s="42" t="s">
        <v>806</v>
      </c>
      <c r="D629" s="19">
        <v>75</v>
      </c>
      <c r="E629" s="24"/>
      <c r="F629" s="17">
        <f>E629*D629</f>
        <v>0</v>
      </c>
    </row>
    <row r="630" spans="1:6" s="60" customFormat="1" ht="12.75">
      <c r="A630" s="63" t="s">
        <v>145</v>
      </c>
      <c r="B630" s="1" t="s">
        <v>588</v>
      </c>
      <c r="C630" s="63"/>
      <c r="D630" s="11"/>
      <c r="E630" s="12"/>
      <c r="F630" s="17"/>
    </row>
    <row r="631" spans="2:6" s="60" customFormat="1" ht="12.75">
      <c r="B631" s="6" t="s">
        <v>146</v>
      </c>
      <c r="C631" s="2" t="s">
        <v>819</v>
      </c>
      <c r="D631" s="19">
        <v>2</v>
      </c>
      <c r="E631" s="24"/>
      <c r="F631" s="17">
        <f>E631*D631</f>
        <v>0</v>
      </c>
    </row>
    <row r="632" spans="1:6" s="48" customFormat="1" ht="12.75">
      <c r="A632" s="188" t="s">
        <v>767</v>
      </c>
      <c r="B632" s="188"/>
      <c r="C632" s="188"/>
      <c r="D632" s="188"/>
      <c r="E632" s="188"/>
      <c r="F632" s="82">
        <f>SUM(F616:F631)</f>
        <v>0</v>
      </c>
    </row>
    <row r="633" spans="1:6" s="48" customFormat="1" ht="12.75">
      <c r="A633" s="189"/>
      <c r="B633" s="189"/>
      <c r="C633" s="189"/>
      <c r="D633" s="189"/>
      <c r="E633" s="189"/>
      <c r="F633" s="189"/>
    </row>
    <row r="634" spans="1:6" s="60" customFormat="1" ht="12.75">
      <c r="A634" s="63" t="s">
        <v>206</v>
      </c>
      <c r="B634" s="223" t="s">
        <v>207</v>
      </c>
      <c r="C634" s="225"/>
      <c r="D634" s="225"/>
      <c r="E634" s="225"/>
      <c r="F634" s="225"/>
    </row>
    <row r="635" spans="1:6" s="167" customFormat="1" ht="12.75">
      <c r="A635" s="87" t="s">
        <v>227</v>
      </c>
      <c r="B635" s="102" t="s">
        <v>228</v>
      </c>
      <c r="C635" s="91"/>
      <c r="D635" s="82"/>
      <c r="E635" s="18"/>
      <c r="F635" s="82"/>
    </row>
    <row r="636" spans="1:6" s="48" customFormat="1" ht="12.75">
      <c r="A636" s="85"/>
      <c r="B636" s="106" t="s">
        <v>229</v>
      </c>
      <c r="C636" s="85" t="s">
        <v>226</v>
      </c>
      <c r="D636" s="47">
        <v>4</v>
      </c>
      <c r="E636" s="24"/>
      <c r="F636" s="50">
        <f aca="true" t="shared" si="25" ref="F636:F679">E636*D636</f>
        <v>0</v>
      </c>
    </row>
    <row r="637" spans="1:6" s="48" customFormat="1" ht="12.75">
      <c r="A637" s="85"/>
      <c r="B637" s="106" t="s">
        <v>230</v>
      </c>
      <c r="C637" s="85" t="s">
        <v>226</v>
      </c>
      <c r="D637" s="47">
        <v>1</v>
      </c>
      <c r="E637" s="24"/>
      <c r="F637" s="50">
        <f t="shared" si="25"/>
        <v>0</v>
      </c>
    </row>
    <row r="638" spans="1:6" s="48" customFormat="1" ht="12.75">
      <c r="A638" s="85"/>
      <c r="B638" s="106" t="s">
        <v>231</v>
      </c>
      <c r="C638" s="85" t="s">
        <v>226</v>
      </c>
      <c r="D638" s="47">
        <v>6</v>
      </c>
      <c r="E638" s="24"/>
      <c r="F638" s="50">
        <f t="shared" si="25"/>
        <v>0</v>
      </c>
    </row>
    <row r="639" spans="1:6" s="48" customFormat="1" ht="12.75">
      <c r="A639" s="85"/>
      <c r="B639" s="106" t="s">
        <v>232</v>
      </c>
      <c r="C639" s="85" t="s">
        <v>226</v>
      </c>
      <c r="D639" s="47">
        <v>6</v>
      </c>
      <c r="E639" s="24"/>
      <c r="F639" s="50">
        <f t="shared" si="25"/>
        <v>0</v>
      </c>
    </row>
    <row r="640" spans="1:6" s="95" customFormat="1" ht="12.75">
      <c r="A640" s="85"/>
      <c r="B640" s="106" t="s">
        <v>233</v>
      </c>
      <c r="C640" s="85" t="s">
        <v>226</v>
      </c>
      <c r="D640" s="47">
        <v>6</v>
      </c>
      <c r="E640" s="24"/>
      <c r="F640" s="50">
        <f t="shared" si="25"/>
        <v>0</v>
      </c>
    </row>
    <row r="641" spans="1:6" s="60" customFormat="1" ht="12.75">
      <c r="A641" s="2"/>
      <c r="B641" s="32" t="s">
        <v>234</v>
      </c>
      <c r="C641" s="2" t="s">
        <v>226</v>
      </c>
      <c r="D641" s="19">
        <v>2</v>
      </c>
      <c r="E641" s="24"/>
      <c r="F641" s="17">
        <f t="shared" si="25"/>
        <v>0</v>
      </c>
    </row>
    <row r="642" spans="1:6" s="60" customFormat="1" ht="12.75">
      <c r="A642" s="2"/>
      <c r="B642" s="32" t="s">
        <v>235</v>
      </c>
      <c r="C642" s="2" t="s">
        <v>226</v>
      </c>
      <c r="D642" s="19">
        <v>1</v>
      </c>
      <c r="E642" s="24"/>
      <c r="F642" s="17">
        <f t="shared" si="25"/>
        <v>0</v>
      </c>
    </row>
    <row r="643" spans="1:6" s="167" customFormat="1" ht="12.75">
      <c r="A643" s="87" t="s">
        <v>236</v>
      </c>
      <c r="B643" s="102" t="s">
        <v>237</v>
      </c>
      <c r="C643" s="91"/>
      <c r="D643" s="82"/>
      <c r="E643" s="18"/>
      <c r="F643" s="82"/>
    </row>
    <row r="644" spans="1:6" s="48" customFormat="1" ht="12.75">
      <c r="A644" s="85"/>
      <c r="B644" s="106" t="s">
        <v>238</v>
      </c>
      <c r="C644" s="85" t="s">
        <v>806</v>
      </c>
      <c r="D644" s="47">
        <v>890</v>
      </c>
      <c r="E644" s="24"/>
      <c r="F644" s="50">
        <f t="shared" si="25"/>
        <v>0</v>
      </c>
    </row>
    <row r="645" spans="1:6" s="48" customFormat="1" ht="12.75">
      <c r="A645" s="85"/>
      <c r="B645" s="106" t="s">
        <v>239</v>
      </c>
      <c r="C645" s="85" t="s">
        <v>806</v>
      </c>
      <c r="D645" s="47">
        <v>8</v>
      </c>
      <c r="E645" s="24"/>
      <c r="F645" s="50">
        <f t="shared" si="25"/>
        <v>0</v>
      </c>
    </row>
    <row r="646" spans="1:6" s="60" customFormat="1" ht="12.75">
      <c r="A646" s="63" t="s">
        <v>753</v>
      </c>
      <c r="B646" s="44" t="s">
        <v>240</v>
      </c>
      <c r="C646" s="9"/>
      <c r="D646" s="15"/>
      <c r="E646" s="18"/>
      <c r="F646" s="15"/>
    </row>
    <row r="647" spans="1:6" s="60" customFormat="1" ht="12.75">
      <c r="A647" s="2"/>
      <c r="B647" s="32" t="s">
        <v>241</v>
      </c>
      <c r="C647" s="2" t="s">
        <v>226</v>
      </c>
      <c r="D647" s="19">
        <v>41</v>
      </c>
      <c r="E647" s="24"/>
      <c r="F647" s="17">
        <f t="shared" si="25"/>
        <v>0</v>
      </c>
    </row>
    <row r="648" spans="1:6" s="60" customFormat="1" ht="12.75">
      <c r="A648" s="2"/>
      <c r="B648" s="32" t="s">
        <v>242</v>
      </c>
      <c r="C648" s="2" t="s">
        <v>226</v>
      </c>
      <c r="D648" s="19">
        <v>48</v>
      </c>
      <c r="E648" s="24"/>
      <c r="F648" s="17">
        <f t="shared" si="25"/>
        <v>0</v>
      </c>
    </row>
    <row r="649" spans="1:6" s="60" customFormat="1" ht="12.75">
      <c r="A649" s="2"/>
      <c r="B649" s="32" t="s">
        <v>243</v>
      </c>
      <c r="C649" s="2" t="s">
        <v>226</v>
      </c>
      <c r="D649" s="19">
        <v>35</v>
      </c>
      <c r="E649" s="24"/>
      <c r="F649" s="17">
        <f t="shared" si="25"/>
        <v>0</v>
      </c>
    </row>
    <row r="650" spans="1:6" s="60" customFormat="1" ht="12.75">
      <c r="A650" s="2"/>
      <c r="B650" s="32" t="s">
        <v>244</v>
      </c>
      <c r="C650" s="2" t="s">
        <v>226</v>
      </c>
      <c r="D650" s="19">
        <v>15</v>
      </c>
      <c r="E650" s="24"/>
      <c r="F650" s="17">
        <f t="shared" si="25"/>
        <v>0</v>
      </c>
    </row>
    <row r="651" spans="1:6" s="48" customFormat="1" ht="12.75">
      <c r="A651" s="87" t="s">
        <v>245</v>
      </c>
      <c r="B651" s="102" t="s">
        <v>246</v>
      </c>
      <c r="C651" s="91"/>
      <c r="D651" s="82"/>
      <c r="E651" s="18"/>
      <c r="F651" s="82"/>
    </row>
    <row r="652" spans="1:6" s="95" customFormat="1" ht="12.75">
      <c r="A652" s="85"/>
      <c r="B652" s="106" t="s">
        <v>247</v>
      </c>
      <c r="C652" s="85" t="s">
        <v>226</v>
      </c>
      <c r="D652" s="47">
        <v>41</v>
      </c>
      <c r="E652" s="24"/>
      <c r="F652" s="50">
        <f t="shared" si="25"/>
        <v>0</v>
      </c>
    </row>
    <row r="653" spans="1:6" s="60" customFormat="1" ht="12.75">
      <c r="A653" s="2"/>
      <c r="B653" s="32" t="s">
        <v>248</v>
      </c>
      <c r="C653" s="2" t="s">
        <v>226</v>
      </c>
      <c r="D653" s="19">
        <v>2</v>
      </c>
      <c r="E653" s="24"/>
      <c r="F653" s="17">
        <f t="shared" si="25"/>
        <v>0</v>
      </c>
    </row>
    <row r="654" spans="1:6" s="48" customFormat="1" ht="12.75">
      <c r="A654" s="87" t="s">
        <v>754</v>
      </c>
      <c r="B654" s="102" t="s">
        <v>249</v>
      </c>
      <c r="C654" s="91"/>
      <c r="D654" s="82"/>
      <c r="E654" s="18"/>
      <c r="F654" s="82"/>
    </row>
    <row r="655" spans="1:6" s="48" customFormat="1" ht="12.75">
      <c r="A655" s="85"/>
      <c r="B655" s="106" t="s">
        <v>250</v>
      </c>
      <c r="C655" s="85" t="s">
        <v>226</v>
      </c>
      <c r="D655" s="47">
        <v>2</v>
      </c>
      <c r="E655" s="24"/>
      <c r="F655" s="50">
        <f t="shared" si="25"/>
        <v>0</v>
      </c>
    </row>
    <row r="656" spans="1:6" s="48" customFormat="1" ht="12.75">
      <c r="A656" s="85"/>
      <c r="B656" s="106" t="s">
        <v>251</v>
      </c>
      <c r="C656" s="85" t="s">
        <v>226</v>
      </c>
      <c r="D656" s="47">
        <v>1</v>
      </c>
      <c r="E656" s="24"/>
      <c r="F656" s="50">
        <f t="shared" si="25"/>
        <v>0</v>
      </c>
    </row>
    <row r="657" spans="1:6" s="48" customFormat="1" ht="12.75">
      <c r="A657" s="144"/>
      <c r="B657" s="146" t="s">
        <v>526</v>
      </c>
      <c r="C657" s="144" t="s">
        <v>226</v>
      </c>
      <c r="D657" s="47">
        <v>2</v>
      </c>
      <c r="E657" s="10"/>
      <c r="F657" s="50">
        <f t="shared" si="25"/>
        <v>0</v>
      </c>
    </row>
    <row r="658" spans="1:6" s="48" customFormat="1" ht="12.75">
      <c r="A658" s="144"/>
      <c r="B658" s="106" t="s">
        <v>252</v>
      </c>
      <c r="C658" s="85" t="s">
        <v>226</v>
      </c>
      <c r="D658" s="47">
        <v>1</v>
      </c>
      <c r="E658" s="10"/>
      <c r="F658" s="50">
        <f t="shared" si="25"/>
        <v>0</v>
      </c>
    </row>
    <row r="659" spans="1:6" s="48" customFormat="1" ht="12.75">
      <c r="A659" s="85"/>
      <c r="B659" s="106" t="s">
        <v>253</v>
      </c>
      <c r="C659" s="85" t="s">
        <v>226</v>
      </c>
      <c r="D659" s="47">
        <v>13</v>
      </c>
      <c r="E659" s="24"/>
      <c r="F659" s="50">
        <f t="shared" si="25"/>
        <v>0</v>
      </c>
    </row>
    <row r="660" spans="1:6" s="48" customFormat="1" ht="12.75">
      <c r="A660" s="85"/>
      <c r="B660" s="106" t="s">
        <v>254</v>
      </c>
      <c r="C660" s="85" t="s">
        <v>226</v>
      </c>
      <c r="D660" s="47">
        <v>1</v>
      </c>
      <c r="E660" s="24"/>
      <c r="F660" s="50">
        <f t="shared" si="25"/>
        <v>0</v>
      </c>
    </row>
    <row r="661" spans="1:6" s="48" customFormat="1" ht="12.75">
      <c r="A661" s="85"/>
      <c r="B661" s="106" t="s">
        <v>255</v>
      </c>
      <c r="C661" s="85" t="s">
        <v>226</v>
      </c>
      <c r="D661" s="47">
        <v>1</v>
      </c>
      <c r="E661" s="24"/>
      <c r="F661" s="50">
        <f t="shared" si="25"/>
        <v>0</v>
      </c>
    </row>
    <row r="662" spans="1:6" s="48" customFormat="1" ht="12.75">
      <c r="A662" s="85"/>
      <c r="B662" s="106" t="s">
        <v>527</v>
      </c>
      <c r="C662" s="85" t="s">
        <v>226</v>
      </c>
      <c r="D662" s="47">
        <v>14</v>
      </c>
      <c r="E662" s="24"/>
      <c r="F662" s="50">
        <f t="shared" si="25"/>
        <v>0</v>
      </c>
    </row>
    <row r="663" spans="1:6" s="60" customFormat="1" ht="12.75">
      <c r="A663" s="63" t="s">
        <v>258</v>
      </c>
      <c r="B663" s="44" t="s">
        <v>771</v>
      </c>
      <c r="C663" s="9"/>
      <c r="D663" s="15"/>
      <c r="E663" s="18"/>
      <c r="F663" s="15"/>
    </row>
    <row r="664" spans="1:6" s="60" customFormat="1" ht="12.75">
      <c r="A664" s="2"/>
      <c r="B664" s="20" t="s">
        <v>528</v>
      </c>
      <c r="C664" s="5"/>
      <c r="D664" s="17"/>
      <c r="E664" s="18"/>
      <c r="F664" s="17"/>
    </row>
    <row r="665" spans="1:6" s="60" customFormat="1" ht="12.75">
      <c r="A665" s="2"/>
      <c r="B665" s="32" t="s">
        <v>259</v>
      </c>
      <c r="C665" s="2" t="s">
        <v>806</v>
      </c>
      <c r="D665" s="160">
        <v>1</v>
      </c>
      <c r="E665" s="24"/>
      <c r="F665" s="17">
        <f t="shared" si="25"/>
        <v>0</v>
      </c>
    </row>
    <row r="666" spans="1:6" s="60" customFormat="1" ht="12.75">
      <c r="A666" s="2"/>
      <c r="B666" s="32" t="s">
        <v>260</v>
      </c>
      <c r="C666" s="2" t="s">
        <v>806</v>
      </c>
      <c r="D666" s="160">
        <v>70</v>
      </c>
      <c r="E666" s="24"/>
      <c r="F666" s="17">
        <f t="shared" si="25"/>
        <v>0</v>
      </c>
    </row>
    <row r="667" spans="1:6" s="60" customFormat="1" ht="12.75">
      <c r="A667" s="2"/>
      <c r="B667" s="20" t="s">
        <v>261</v>
      </c>
      <c r="C667" s="5"/>
      <c r="D667" s="17"/>
      <c r="E667" s="18"/>
      <c r="F667" s="17"/>
    </row>
    <row r="668" spans="1:6" s="60" customFormat="1" ht="12.75">
      <c r="A668" s="2"/>
      <c r="B668" s="32" t="s">
        <v>260</v>
      </c>
      <c r="C668" s="2" t="s">
        <v>806</v>
      </c>
      <c r="D668" s="160">
        <v>10</v>
      </c>
      <c r="E668" s="24"/>
      <c r="F668" s="17">
        <f t="shared" si="25"/>
        <v>0</v>
      </c>
    </row>
    <row r="669" spans="1:6" s="60" customFormat="1" ht="12.75">
      <c r="A669" s="2"/>
      <c r="B669" s="20" t="s">
        <v>262</v>
      </c>
      <c r="C669" s="5"/>
      <c r="D669" s="17"/>
      <c r="E669" s="18"/>
      <c r="F669" s="17"/>
    </row>
    <row r="670" spans="1:6" s="60" customFormat="1" ht="12.75">
      <c r="A670" s="2"/>
      <c r="B670" s="32" t="s">
        <v>260</v>
      </c>
      <c r="C670" s="2" t="s">
        <v>806</v>
      </c>
      <c r="D670" s="160">
        <v>45</v>
      </c>
      <c r="E670" s="24"/>
      <c r="F670" s="17">
        <f t="shared" si="25"/>
        <v>0</v>
      </c>
    </row>
    <row r="671" spans="1:6" ht="12.75">
      <c r="A671" s="2"/>
      <c r="B671" s="20" t="s">
        <v>529</v>
      </c>
      <c r="C671" s="5"/>
      <c r="D671" s="17"/>
      <c r="E671" s="18"/>
      <c r="F671" s="17"/>
    </row>
    <row r="672" spans="1:6" ht="12.75">
      <c r="A672" s="2"/>
      <c r="B672" s="32" t="s">
        <v>263</v>
      </c>
      <c r="C672" s="2" t="s">
        <v>806</v>
      </c>
      <c r="D672" s="160">
        <v>10</v>
      </c>
      <c r="E672" s="24"/>
      <c r="F672" s="17">
        <f t="shared" si="25"/>
        <v>0</v>
      </c>
    </row>
    <row r="673" spans="1:6" ht="12.75">
      <c r="A673" s="2"/>
      <c r="B673" s="20" t="s">
        <v>264</v>
      </c>
      <c r="C673" s="5"/>
      <c r="D673" s="17"/>
      <c r="E673" s="18"/>
      <c r="F673" s="17"/>
    </row>
    <row r="674" spans="1:6" ht="12.75">
      <c r="A674" s="2"/>
      <c r="B674" s="32" t="s">
        <v>260</v>
      </c>
      <c r="C674" s="2" t="s">
        <v>834</v>
      </c>
      <c r="D674" s="160">
        <v>75</v>
      </c>
      <c r="E674" s="24"/>
      <c r="F674" s="17">
        <f t="shared" si="25"/>
        <v>0</v>
      </c>
    </row>
    <row r="675" spans="1:6" ht="12.75">
      <c r="A675" s="2"/>
      <c r="B675" s="32" t="s">
        <v>265</v>
      </c>
      <c r="C675" s="2" t="s">
        <v>834</v>
      </c>
      <c r="D675" s="160">
        <v>75</v>
      </c>
      <c r="E675" s="24"/>
      <c r="F675" s="17">
        <f t="shared" si="25"/>
        <v>0</v>
      </c>
    </row>
    <row r="676" spans="1:6" ht="12.75">
      <c r="A676" s="2"/>
      <c r="B676" s="32" t="s">
        <v>266</v>
      </c>
      <c r="C676" s="2" t="s">
        <v>834</v>
      </c>
      <c r="D676" s="160">
        <v>75</v>
      </c>
      <c r="E676" s="24"/>
      <c r="F676" s="17">
        <f t="shared" si="25"/>
        <v>0</v>
      </c>
    </row>
    <row r="677" spans="1:6" ht="12.75">
      <c r="A677" s="2"/>
      <c r="B677" s="32" t="s">
        <v>267</v>
      </c>
      <c r="C677" s="2" t="s">
        <v>834</v>
      </c>
      <c r="D677" s="160">
        <v>75</v>
      </c>
      <c r="E677" s="24"/>
      <c r="F677" s="17">
        <f t="shared" si="25"/>
        <v>0</v>
      </c>
    </row>
    <row r="678" spans="1:6" ht="12.75">
      <c r="A678" s="2"/>
      <c r="B678" s="32" t="s">
        <v>268</v>
      </c>
      <c r="C678" s="2" t="s">
        <v>834</v>
      </c>
      <c r="D678" s="160">
        <v>75</v>
      </c>
      <c r="E678" s="24"/>
      <c r="F678" s="17">
        <f t="shared" si="25"/>
        <v>0</v>
      </c>
    </row>
    <row r="679" spans="1:6" ht="12.75">
      <c r="A679" s="2"/>
      <c r="B679" s="32" t="s">
        <v>269</v>
      </c>
      <c r="C679" s="2" t="s">
        <v>834</v>
      </c>
      <c r="D679" s="160">
        <v>100</v>
      </c>
      <c r="E679" s="24"/>
      <c r="F679" s="17">
        <f t="shared" si="25"/>
        <v>0</v>
      </c>
    </row>
    <row r="680" spans="1:6" s="53" customFormat="1" ht="12.75">
      <c r="A680" s="188" t="s">
        <v>768</v>
      </c>
      <c r="B680" s="188"/>
      <c r="C680" s="188"/>
      <c r="D680" s="188"/>
      <c r="E680" s="188"/>
      <c r="F680" s="82">
        <f>SUM(F636:F679)</f>
        <v>0</v>
      </c>
    </row>
    <row r="681" spans="1:6" ht="12.75">
      <c r="A681" s="190"/>
      <c r="B681" s="190"/>
      <c r="C681" s="190"/>
      <c r="D681" s="190"/>
      <c r="E681" s="190"/>
      <c r="F681" s="190"/>
    </row>
    <row r="682" spans="1:6" s="53" customFormat="1" ht="12.75">
      <c r="A682" s="87" t="s">
        <v>270</v>
      </c>
      <c r="B682" s="186" t="s">
        <v>273</v>
      </c>
      <c r="C682" s="187"/>
      <c r="D682" s="187"/>
      <c r="E682" s="187"/>
      <c r="F682" s="187"/>
    </row>
    <row r="683" spans="1:6" s="53" customFormat="1" ht="25.5">
      <c r="A683" s="85"/>
      <c r="B683" s="49" t="s">
        <v>274</v>
      </c>
      <c r="C683" s="144" t="s">
        <v>834</v>
      </c>
      <c r="D683" s="47">
        <v>12</v>
      </c>
      <c r="E683" s="24"/>
      <c r="F683" s="161">
        <f aca="true" t="shared" si="26" ref="F683:F705">E683*D683</f>
        <v>0</v>
      </c>
    </row>
    <row r="684" spans="1:6" s="53" customFormat="1" ht="12.75">
      <c r="A684" s="85"/>
      <c r="B684" s="46" t="s">
        <v>275</v>
      </c>
      <c r="C684" s="85" t="s">
        <v>834</v>
      </c>
      <c r="D684" s="47">
        <v>6</v>
      </c>
      <c r="E684" s="24"/>
      <c r="F684" s="161">
        <f t="shared" si="26"/>
        <v>0</v>
      </c>
    </row>
    <row r="685" spans="1:6" s="53" customFormat="1" ht="12.75">
      <c r="A685" s="85"/>
      <c r="B685" s="46" t="s">
        <v>276</v>
      </c>
      <c r="C685" s="85" t="s">
        <v>834</v>
      </c>
      <c r="D685" s="47">
        <v>1</v>
      </c>
      <c r="E685" s="24"/>
      <c r="F685" s="161">
        <f t="shared" si="26"/>
        <v>0</v>
      </c>
    </row>
    <row r="686" spans="1:6" s="53" customFormat="1" ht="12.75">
      <c r="A686" s="85"/>
      <c r="B686" s="46" t="s">
        <v>277</v>
      </c>
      <c r="C686" s="85" t="s">
        <v>834</v>
      </c>
      <c r="D686" s="47">
        <v>2</v>
      </c>
      <c r="E686" s="24"/>
      <c r="F686" s="161">
        <f t="shared" si="26"/>
        <v>0</v>
      </c>
    </row>
    <row r="687" spans="1:6" s="96" customFormat="1" ht="12.75">
      <c r="A687" s="85"/>
      <c r="B687" s="46" t="s">
        <v>256</v>
      </c>
      <c r="C687" s="85" t="s">
        <v>834</v>
      </c>
      <c r="D687" s="47">
        <v>15</v>
      </c>
      <c r="E687" s="24"/>
      <c r="F687" s="161">
        <f t="shared" si="26"/>
        <v>0</v>
      </c>
    </row>
    <row r="688" spans="1:6" ht="12.75">
      <c r="A688" s="2"/>
      <c r="B688" s="6" t="s">
        <v>278</v>
      </c>
      <c r="C688" s="2" t="s">
        <v>834</v>
      </c>
      <c r="D688" s="19">
        <v>4</v>
      </c>
      <c r="E688" s="24"/>
      <c r="F688" s="27">
        <f t="shared" si="26"/>
        <v>0</v>
      </c>
    </row>
    <row r="689" spans="1:6" ht="12.75">
      <c r="A689" s="2"/>
      <c r="B689" s="6" t="s">
        <v>279</v>
      </c>
      <c r="C689" s="2" t="s">
        <v>834</v>
      </c>
      <c r="D689" s="19">
        <v>40</v>
      </c>
      <c r="E689" s="24"/>
      <c r="F689" s="27">
        <f t="shared" si="26"/>
        <v>0</v>
      </c>
    </row>
    <row r="690" spans="1:6" ht="12.75">
      <c r="A690" s="2"/>
      <c r="B690" s="6" t="s">
        <v>280</v>
      </c>
      <c r="C690" s="2" t="s">
        <v>834</v>
      </c>
      <c r="D690" s="19">
        <v>20</v>
      </c>
      <c r="E690" s="24"/>
      <c r="F690" s="27">
        <f t="shared" si="26"/>
        <v>0</v>
      </c>
    </row>
    <row r="691" spans="1:6" ht="12.75">
      <c r="A691" s="2"/>
      <c r="B691" s="6" t="s">
        <v>281</v>
      </c>
      <c r="C691" s="2" t="s">
        <v>834</v>
      </c>
      <c r="D691" s="19">
        <v>25</v>
      </c>
      <c r="E691" s="24"/>
      <c r="F691" s="27">
        <f t="shared" si="26"/>
        <v>0</v>
      </c>
    </row>
    <row r="692" spans="1:6" ht="12.75">
      <c r="A692" s="2"/>
      <c r="B692" s="6" t="s">
        <v>282</v>
      </c>
      <c r="C692" s="2" t="s">
        <v>834</v>
      </c>
      <c r="D692" s="19">
        <v>160</v>
      </c>
      <c r="E692" s="24"/>
      <c r="F692" s="27">
        <f t="shared" si="26"/>
        <v>0</v>
      </c>
    </row>
    <row r="693" spans="1:6" ht="12.75">
      <c r="A693" s="2"/>
      <c r="B693" s="6" t="s">
        <v>283</v>
      </c>
      <c r="C693" s="2" t="s">
        <v>834</v>
      </c>
      <c r="D693" s="19">
        <v>3</v>
      </c>
      <c r="E693" s="24"/>
      <c r="F693" s="27">
        <f t="shared" si="26"/>
        <v>0</v>
      </c>
    </row>
    <row r="694" spans="1:6" ht="12.75">
      <c r="A694" s="2"/>
      <c r="B694" s="6" t="s">
        <v>284</v>
      </c>
      <c r="C694" s="2" t="s">
        <v>834</v>
      </c>
      <c r="D694" s="19">
        <v>25</v>
      </c>
      <c r="E694" s="24"/>
      <c r="F694" s="27">
        <f t="shared" si="26"/>
        <v>0</v>
      </c>
    </row>
    <row r="695" spans="1:6" ht="12.75">
      <c r="A695" s="2"/>
      <c r="B695" s="28" t="s">
        <v>285</v>
      </c>
      <c r="C695" s="2" t="s">
        <v>834</v>
      </c>
      <c r="D695" s="19">
        <v>3</v>
      </c>
      <c r="E695" s="24"/>
      <c r="F695" s="27">
        <f t="shared" si="26"/>
        <v>0</v>
      </c>
    </row>
    <row r="696" spans="1:6" ht="12.75">
      <c r="A696" s="2"/>
      <c r="B696" s="6" t="s">
        <v>286</v>
      </c>
      <c r="C696" s="2" t="s">
        <v>834</v>
      </c>
      <c r="D696" s="19">
        <v>300</v>
      </c>
      <c r="E696" s="24"/>
      <c r="F696" s="27">
        <f t="shared" si="26"/>
        <v>0</v>
      </c>
    </row>
    <row r="697" spans="1:6" ht="12.75">
      <c r="A697" s="2"/>
      <c r="B697" s="6" t="s">
        <v>530</v>
      </c>
      <c r="C697" s="2" t="s">
        <v>834</v>
      </c>
      <c r="D697" s="19">
        <v>15</v>
      </c>
      <c r="E697" s="24"/>
      <c r="F697" s="27">
        <f t="shared" si="26"/>
        <v>0</v>
      </c>
    </row>
    <row r="698" spans="1:6" s="53" customFormat="1" ht="12.75">
      <c r="A698" s="87" t="s">
        <v>287</v>
      </c>
      <c r="B698" s="91" t="s">
        <v>288</v>
      </c>
      <c r="C698" s="91"/>
      <c r="D698" s="82"/>
      <c r="E698" s="18"/>
      <c r="F698" s="162"/>
    </row>
    <row r="699" spans="1:6" s="53" customFormat="1" ht="12.75">
      <c r="A699" s="85"/>
      <c r="B699" s="46" t="s">
        <v>531</v>
      </c>
      <c r="C699" s="85" t="s">
        <v>834</v>
      </c>
      <c r="D699" s="47">
        <v>10</v>
      </c>
      <c r="E699" s="24"/>
      <c r="F699" s="161">
        <f t="shared" si="26"/>
        <v>0</v>
      </c>
    </row>
    <row r="700" spans="1:6" s="53" customFormat="1" ht="12.75">
      <c r="A700" s="85"/>
      <c r="B700" s="46" t="s">
        <v>532</v>
      </c>
      <c r="C700" s="85" t="s">
        <v>834</v>
      </c>
      <c r="D700" s="47">
        <v>10</v>
      </c>
      <c r="E700" s="24"/>
      <c r="F700" s="161">
        <f t="shared" si="26"/>
        <v>0</v>
      </c>
    </row>
    <row r="701" spans="1:6" s="53" customFormat="1" ht="12.75">
      <c r="A701" s="85"/>
      <c r="B701" s="46" t="s">
        <v>533</v>
      </c>
      <c r="C701" s="85" t="s">
        <v>834</v>
      </c>
      <c r="D701" s="47">
        <v>20</v>
      </c>
      <c r="E701" s="24"/>
      <c r="F701" s="161">
        <f t="shared" si="26"/>
        <v>0</v>
      </c>
    </row>
    <row r="702" spans="1:6" s="53" customFormat="1" ht="12.75">
      <c r="A702" s="85"/>
      <c r="B702" s="46" t="s">
        <v>534</v>
      </c>
      <c r="C702" s="85" t="s">
        <v>834</v>
      </c>
      <c r="D702" s="47">
        <v>2</v>
      </c>
      <c r="E702" s="24"/>
      <c r="F702" s="161">
        <f t="shared" si="26"/>
        <v>0</v>
      </c>
    </row>
    <row r="703" spans="1:6" s="53" customFormat="1" ht="12.75">
      <c r="A703" s="85"/>
      <c r="B703" s="46" t="s">
        <v>535</v>
      </c>
      <c r="C703" s="85" t="s">
        <v>226</v>
      </c>
      <c r="D703" s="47">
        <v>40</v>
      </c>
      <c r="E703" s="24"/>
      <c r="F703" s="161">
        <f t="shared" si="26"/>
        <v>0</v>
      </c>
    </row>
    <row r="704" spans="1:6" s="96" customFormat="1" ht="12.75">
      <c r="A704" s="85"/>
      <c r="B704" s="46" t="s">
        <v>536</v>
      </c>
      <c r="C704" s="85" t="s">
        <v>226</v>
      </c>
      <c r="D704" s="47">
        <v>4</v>
      </c>
      <c r="E704" s="24"/>
      <c r="F704" s="161">
        <f t="shared" si="26"/>
        <v>0</v>
      </c>
    </row>
    <row r="705" spans="1:6" ht="12.75">
      <c r="A705" s="2"/>
      <c r="B705" s="6" t="s">
        <v>537</v>
      </c>
      <c r="C705" s="2" t="s">
        <v>226</v>
      </c>
      <c r="D705" s="19">
        <v>7</v>
      </c>
      <c r="E705" s="24"/>
      <c r="F705" s="27">
        <f t="shared" si="26"/>
        <v>0</v>
      </c>
    </row>
    <row r="706" spans="1:6" s="53" customFormat="1" ht="12.75">
      <c r="A706" s="188" t="s">
        <v>769</v>
      </c>
      <c r="B706" s="188"/>
      <c r="C706" s="188"/>
      <c r="D706" s="188"/>
      <c r="E706" s="188"/>
      <c r="F706" s="162">
        <f>SUM(F683:F705)</f>
        <v>0</v>
      </c>
    </row>
    <row r="707" spans="1:6" s="53" customFormat="1" ht="12.75">
      <c r="A707" s="85"/>
      <c r="B707" s="187" t="s">
        <v>292</v>
      </c>
      <c r="C707" s="187"/>
      <c r="D707" s="187"/>
      <c r="E707" s="187"/>
      <c r="F707" s="187"/>
    </row>
    <row r="708" spans="1:6" s="53" customFormat="1" ht="12.75">
      <c r="A708" s="189"/>
      <c r="B708" s="189"/>
      <c r="C708" s="189"/>
      <c r="D708" s="189"/>
      <c r="E708" s="189"/>
      <c r="F708" s="189"/>
    </row>
    <row r="709" spans="1:6" s="53" customFormat="1" ht="12.75">
      <c r="A709" s="87" t="s">
        <v>289</v>
      </c>
      <c r="B709" s="102" t="s">
        <v>290</v>
      </c>
      <c r="C709" s="91"/>
      <c r="D709" s="82"/>
      <c r="E709" s="92"/>
      <c r="F709" s="162"/>
    </row>
    <row r="710" spans="1:6" s="53" customFormat="1" ht="12.75">
      <c r="A710" s="85"/>
      <c r="B710" s="163" t="s">
        <v>291</v>
      </c>
      <c r="C710" s="85" t="s">
        <v>226</v>
      </c>
      <c r="D710" s="47">
        <v>41</v>
      </c>
      <c r="E710" s="24"/>
      <c r="F710" s="161">
        <f>E710*D710</f>
        <v>0</v>
      </c>
    </row>
    <row r="711" spans="1:6" ht="12.75">
      <c r="A711" s="218" t="s">
        <v>770</v>
      </c>
      <c r="B711" s="218"/>
      <c r="C711" s="218"/>
      <c r="D711" s="218"/>
      <c r="E711" s="218"/>
      <c r="F711" s="25">
        <f>SUM(F710)</f>
        <v>0</v>
      </c>
    </row>
    <row r="712" spans="1:6" ht="12.75">
      <c r="A712" s="219"/>
      <c r="B712" s="219"/>
      <c r="C712" s="219"/>
      <c r="D712" s="219"/>
      <c r="E712" s="219"/>
      <c r="F712" s="219"/>
    </row>
    <row r="713" spans="1:6" s="53" customFormat="1" ht="12.75">
      <c r="A713" s="87" t="s">
        <v>755</v>
      </c>
      <c r="B713" s="102" t="s">
        <v>756</v>
      </c>
      <c r="C713" s="91"/>
      <c r="D713" s="82"/>
      <c r="E713" s="92"/>
      <c r="F713" s="82"/>
    </row>
    <row r="714" spans="1:6" ht="12.75">
      <c r="A714" s="45" t="s">
        <v>757</v>
      </c>
      <c r="B714" s="44" t="s">
        <v>758</v>
      </c>
      <c r="C714" s="5"/>
      <c r="D714" s="17"/>
      <c r="E714" s="18"/>
      <c r="F714" s="17"/>
    </row>
    <row r="715" spans="1:6" ht="12.75">
      <c r="A715" s="45" t="s">
        <v>778</v>
      </c>
      <c r="B715" s="9" t="s">
        <v>820</v>
      </c>
      <c r="C715" s="42"/>
      <c r="D715" s="17"/>
      <c r="E715" s="18">
        <v>0</v>
      </c>
      <c r="F715" s="17"/>
    </row>
    <row r="716" spans="1:6" ht="12.75">
      <c r="A716" s="42"/>
      <c r="B716" s="6" t="s">
        <v>779</v>
      </c>
      <c r="C716" s="42" t="s">
        <v>226</v>
      </c>
      <c r="D716" s="19">
        <v>1</v>
      </c>
      <c r="E716" s="24"/>
      <c r="F716" s="27">
        <f>E716*D716</f>
        <v>0</v>
      </c>
    </row>
    <row r="717" spans="1:6" ht="12.75">
      <c r="A717" s="42"/>
      <c r="B717" s="6" t="s">
        <v>780</v>
      </c>
      <c r="C717" s="42" t="s">
        <v>226</v>
      </c>
      <c r="D717" s="19">
        <v>1</v>
      </c>
      <c r="E717" s="24"/>
      <c r="F717" s="27">
        <f>E717*D717</f>
        <v>0</v>
      </c>
    </row>
    <row r="718" spans="1:6" ht="12.75">
      <c r="A718" s="42"/>
      <c r="B718" s="6" t="s">
        <v>781</v>
      </c>
      <c r="C718" s="42" t="s">
        <v>226</v>
      </c>
      <c r="D718" s="19">
        <v>1</v>
      </c>
      <c r="E718" s="24"/>
      <c r="F718" s="27">
        <f>E718*D718</f>
        <v>0</v>
      </c>
    </row>
    <row r="719" spans="1:6" s="53" customFormat="1" ht="12.75">
      <c r="A719" s="188" t="s">
        <v>595</v>
      </c>
      <c r="B719" s="188"/>
      <c r="C719" s="188"/>
      <c r="D719" s="188"/>
      <c r="E719" s="188"/>
      <c r="F719" s="162">
        <f>SUM(F716:F718)</f>
        <v>0</v>
      </c>
    </row>
    <row r="720" spans="1:6" s="53" customFormat="1" ht="12.75">
      <c r="A720" s="189"/>
      <c r="B720" s="189"/>
      <c r="C720" s="189"/>
      <c r="D720" s="189"/>
      <c r="E720" s="189"/>
      <c r="F720" s="189"/>
    </row>
    <row r="721" spans="1:6" s="53" customFormat="1" ht="12.75">
      <c r="A721" s="54" t="s">
        <v>776</v>
      </c>
      <c r="B721" s="55" t="s">
        <v>777</v>
      </c>
      <c r="C721" s="164"/>
      <c r="D721" s="152"/>
      <c r="E721" s="152"/>
      <c r="F721" s="162"/>
    </row>
    <row r="722" spans="1:6" s="53" customFormat="1" ht="12.75">
      <c r="A722" s="45" t="s">
        <v>633</v>
      </c>
      <c r="B722" s="44" t="s">
        <v>634</v>
      </c>
      <c r="C722" s="42"/>
      <c r="D722" s="19"/>
      <c r="E722" s="19"/>
      <c r="F722" s="162"/>
    </row>
    <row r="723" spans="1:6" s="53" customFormat="1" ht="14.25">
      <c r="A723" s="85"/>
      <c r="B723" s="146" t="s">
        <v>655</v>
      </c>
      <c r="C723" s="144" t="s">
        <v>807</v>
      </c>
      <c r="D723" s="47">
        <v>8</v>
      </c>
      <c r="E723" s="19"/>
      <c r="F723" s="161">
        <f aca="true" t="shared" si="27" ref="F723:F728">E723*D723</f>
        <v>0</v>
      </c>
    </row>
    <row r="724" spans="1:6" s="53" customFormat="1" ht="14.25">
      <c r="A724" s="85"/>
      <c r="B724" s="146" t="s">
        <v>656</v>
      </c>
      <c r="C724" s="144" t="s">
        <v>807</v>
      </c>
      <c r="D724" s="47">
        <v>16</v>
      </c>
      <c r="E724" s="19"/>
      <c r="F724" s="161">
        <f t="shared" si="27"/>
        <v>0</v>
      </c>
    </row>
    <row r="725" spans="1:6" s="53" customFormat="1" ht="12.75">
      <c r="A725" s="85"/>
      <c r="B725" s="76" t="s">
        <v>295</v>
      </c>
      <c r="C725" s="144" t="s">
        <v>226</v>
      </c>
      <c r="D725" s="47">
        <v>1</v>
      </c>
      <c r="E725" s="19"/>
      <c r="F725" s="161">
        <f t="shared" si="27"/>
        <v>0</v>
      </c>
    </row>
    <row r="726" spans="1:6" s="53" customFormat="1" ht="12.75">
      <c r="A726" s="85"/>
      <c r="B726" s="76" t="s">
        <v>296</v>
      </c>
      <c r="C726" s="144" t="s">
        <v>226</v>
      </c>
      <c r="D726" s="47">
        <v>2</v>
      </c>
      <c r="E726" s="19"/>
      <c r="F726" s="161">
        <f t="shared" si="27"/>
        <v>0</v>
      </c>
    </row>
    <row r="727" spans="1:6" s="53" customFormat="1" ht="12.75">
      <c r="A727" s="85"/>
      <c r="B727" s="76" t="s">
        <v>297</v>
      </c>
      <c r="C727" s="144" t="s">
        <v>226</v>
      </c>
      <c r="D727" s="47">
        <v>2</v>
      </c>
      <c r="E727" s="19"/>
      <c r="F727" s="161">
        <f t="shared" si="27"/>
        <v>0</v>
      </c>
    </row>
    <row r="728" spans="1:6" s="53" customFormat="1" ht="12.75">
      <c r="A728" s="85"/>
      <c r="B728" s="76" t="s">
        <v>596</v>
      </c>
      <c r="C728" s="144" t="s">
        <v>226</v>
      </c>
      <c r="D728" s="47">
        <v>1</v>
      </c>
      <c r="E728" s="19"/>
      <c r="F728" s="161">
        <f t="shared" si="27"/>
        <v>0</v>
      </c>
    </row>
    <row r="729" spans="1:6" s="53" customFormat="1" ht="12.75">
      <c r="A729" s="45" t="s">
        <v>635</v>
      </c>
      <c r="B729" s="56" t="s">
        <v>636</v>
      </c>
      <c r="C729" s="58"/>
      <c r="D729" s="19"/>
      <c r="E729" s="19"/>
      <c r="F729" s="162"/>
    </row>
    <row r="730" spans="1:6" s="53" customFormat="1" ht="12.75">
      <c r="A730" s="144"/>
      <c r="B730" s="106" t="s">
        <v>6</v>
      </c>
      <c r="C730" s="144" t="s">
        <v>226</v>
      </c>
      <c r="D730" s="47">
        <v>1</v>
      </c>
      <c r="E730" s="19"/>
      <c r="F730" s="161">
        <f aca="true" t="shared" si="28" ref="F730:F735">E730*D730</f>
        <v>0</v>
      </c>
    </row>
    <row r="731" spans="1:6" ht="12.75">
      <c r="A731" s="45" t="s">
        <v>637</v>
      </c>
      <c r="B731" s="44" t="s">
        <v>820</v>
      </c>
      <c r="C731" s="80"/>
      <c r="D731" s="19"/>
      <c r="E731" s="19"/>
      <c r="F731" s="27">
        <f t="shared" si="28"/>
        <v>0</v>
      </c>
    </row>
    <row r="732" spans="1:6" ht="12.75">
      <c r="A732" s="42"/>
      <c r="B732" s="58" t="s">
        <v>7</v>
      </c>
      <c r="C732" s="42" t="s">
        <v>226</v>
      </c>
      <c r="D732" s="19">
        <v>3</v>
      </c>
      <c r="E732" s="19"/>
      <c r="F732" s="27">
        <f t="shared" si="28"/>
        <v>0</v>
      </c>
    </row>
    <row r="733" spans="1:6" s="177" customFormat="1" ht="12.75">
      <c r="A733" s="42"/>
      <c r="B733" s="58" t="s">
        <v>8</v>
      </c>
      <c r="C733" s="42" t="s">
        <v>226</v>
      </c>
      <c r="D733" s="19">
        <v>3</v>
      </c>
      <c r="E733" s="19"/>
      <c r="F733" s="27">
        <f t="shared" si="28"/>
        <v>0</v>
      </c>
    </row>
    <row r="734" spans="1:6" s="53" customFormat="1" ht="12.75">
      <c r="A734" s="144"/>
      <c r="B734" s="146" t="s">
        <v>9</v>
      </c>
      <c r="C734" s="144" t="s">
        <v>226</v>
      </c>
      <c r="D734" s="47">
        <v>2</v>
      </c>
      <c r="E734" s="19"/>
      <c r="F734" s="161">
        <f t="shared" si="28"/>
        <v>0</v>
      </c>
    </row>
    <row r="735" spans="1:6" s="96" customFormat="1" ht="12.75">
      <c r="A735" s="85"/>
      <c r="B735" s="76" t="s">
        <v>597</v>
      </c>
      <c r="C735" s="144" t="s">
        <v>806</v>
      </c>
      <c r="D735" s="47">
        <v>3</v>
      </c>
      <c r="E735" s="19"/>
      <c r="F735" s="161">
        <f t="shared" si="28"/>
        <v>0</v>
      </c>
    </row>
    <row r="736" spans="1:6" ht="12.75">
      <c r="A736" s="218" t="s">
        <v>638</v>
      </c>
      <c r="B736" s="218"/>
      <c r="C736" s="218"/>
      <c r="D736" s="218"/>
      <c r="E736" s="218"/>
      <c r="F736" s="25">
        <f>SUM(F723:F735)</f>
        <v>0</v>
      </c>
    </row>
    <row r="737" spans="1:6" ht="12.75">
      <c r="A737" s="219"/>
      <c r="B737" s="219"/>
      <c r="C737" s="219"/>
      <c r="D737" s="219"/>
      <c r="E737" s="219"/>
      <c r="F737" s="219"/>
    </row>
    <row r="738" spans="1:6" s="96" customFormat="1" ht="12.75">
      <c r="A738" s="107" t="s">
        <v>211</v>
      </c>
      <c r="B738" s="186" t="s">
        <v>208</v>
      </c>
      <c r="C738" s="187"/>
      <c r="D738" s="187"/>
      <c r="E738" s="187"/>
      <c r="F738" s="187"/>
    </row>
    <row r="739" spans="1:6" ht="12.75">
      <c r="A739" s="45" t="s">
        <v>212</v>
      </c>
      <c r="B739" s="223" t="s">
        <v>640</v>
      </c>
      <c r="C739" s="225"/>
      <c r="D739" s="225"/>
      <c r="E739" s="225"/>
      <c r="F739" s="225"/>
    </row>
    <row r="740" spans="1:6" s="53" customFormat="1" ht="12.75">
      <c r="A740" s="107" t="s">
        <v>641</v>
      </c>
      <c r="B740" s="186" t="s">
        <v>826</v>
      </c>
      <c r="C740" s="186"/>
      <c r="D740" s="186"/>
      <c r="E740" s="186"/>
      <c r="F740" s="186"/>
    </row>
    <row r="741" spans="1:6" s="96" customFormat="1" ht="12.75">
      <c r="A741" s="144"/>
      <c r="B741" s="138" t="s">
        <v>642</v>
      </c>
      <c r="C741" s="144" t="s">
        <v>806</v>
      </c>
      <c r="D741" s="47">
        <v>18</v>
      </c>
      <c r="E741" s="10"/>
      <c r="F741" s="161">
        <f aca="true" t="shared" si="29" ref="F741:F774">E741*D741</f>
        <v>0</v>
      </c>
    </row>
    <row r="742" spans="1:6" ht="12.75">
      <c r="A742" s="42"/>
      <c r="B742" s="143" t="s">
        <v>643</v>
      </c>
      <c r="C742" s="42" t="s">
        <v>806</v>
      </c>
      <c r="D742" s="19">
        <v>18</v>
      </c>
      <c r="E742" s="10"/>
      <c r="F742" s="27">
        <f t="shared" si="29"/>
        <v>0</v>
      </c>
    </row>
    <row r="743" spans="1:6" s="177" customFormat="1" ht="12.75">
      <c r="A743" s="107" t="s">
        <v>644</v>
      </c>
      <c r="B743" s="91" t="s">
        <v>873</v>
      </c>
      <c r="C743" s="91"/>
      <c r="D743" s="82"/>
      <c r="E743" s="18"/>
      <c r="F743" s="162"/>
    </row>
    <row r="744" spans="1:6" s="53" customFormat="1" ht="12.75">
      <c r="A744" s="144"/>
      <c r="B744" s="138" t="s">
        <v>645</v>
      </c>
      <c r="C744" s="144" t="s">
        <v>834</v>
      </c>
      <c r="D744" s="47">
        <v>2</v>
      </c>
      <c r="E744" s="10"/>
      <c r="F744" s="161">
        <f t="shared" si="29"/>
        <v>0</v>
      </c>
    </row>
    <row r="745" spans="1:6" s="96" customFormat="1" ht="12.75">
      <c r="A745" s="45" t="s">
        <v>646</v>
      </c>
      <c r="B745" s="9" t="s">
        <v>647</v>
      </c>
      <c r="C745" s="9"/>
      <c r="D745" s="15"/>
      <c r="E745" s="18"/>
      <c r="F745" s="25"/>
    </row>
    <row r="746" spans="1:6" ht="12.75">
      <c r="A746" s="42"/>
      <c r="B746" s="143" t="s">
        <v>648</v>
      </c>
      <c r="C746" s="42" t="s">
        <v>834</v>
      </c>
      <c r="D746" s="19">
        <v>3</v>
      </c>
      <c r="E746" s="10"/>
      <c r="F746" s="27">
        <f t="shared" si="29"/>
        <v>0</v>
      </c>
    </row>
    <row r="747" spans="1:6" ht="12.75">
      <c r="A747" s="42"/>
      <c r="B747" s="143" t="s">
        <v>649</v>
      </c>
      <c r="C747" s="42" t="s">
        <v>834</v>
      </c>
      <c r="D747" s="19">
        <v>3</v>
      </c>
      <c r="E747" s="10"/>
      <c r="F747" s="27">
        <f t="shared" si="29"/>
        <v>0</v>
      </c>
    </row>
    <row r="748" spans="1:6" s="177" customFormat="1" ht="12.75">
      <c r="A748" s="107" t="s">
        <v>650</v>
      </c>
      <c r="B748" s="91" t="s">
        <v>120</v>
      </c>
      <c r="C748" s="91"/>
      <c r="D748" s="82"/>
      <c r="E748" s="18"/>
      <c r="F748" s="162"/>
    </row>
    <row r="749" spans="1:6" s="53" customFormat="1" ht="12.75">
      <c r="A749" s="144"/>
      <c r="B749" s="138" t="s">
        <v>712</v>
      </c>
      <c r="C749" s="144" t="s">
        <v>834</v>
      </c>
      <c r="D749" s="47">
        <v>8</v>
      </c>
      <c r="E749" s="10"/>
      <c r="F749" s="161">
        <f t="shared" si="29"/>
        <v>0</v>
      </c>
    </row>
    <row r="750" spans="1:6" s="96" customFormat="1" ht="12.75">
      <c r="A750" s="144"/>
      <c r="B750" s="138" t="s">
        <v>713</v>
      </c>
      <c r="C750" s="144" t="s">
        <v>834</v>
      </c>
      <c r="D750" s="47">
        <v>2</v>
      </c>
      <c r="E750" s="10"/>
      <c r="F750" s="161">
        <f t="shared" si="29"/>
        <v>0</v>
      </c>
    </row>
    <row r="751" spans="1:6" ht="12.75">
      <c r="A751" s="45" t="s">
        <v>714</v>
      </c>
      <c r="B751" s="9" t="s">
        <v>715</v>
      </c>
      <c r="C751" s="9"/>
      <c r="D751" s="15"/>
      <c r="E751" s="18"/>
      <c r="F751" s="25"/>
    </row>
    <row r="752" spans="1:6" ht="12.75">
      <c r="A752" s="42"/>
      <c r="B752" s="143" t="s">
        <v>716</v>
      </c>
      <c r="C752" s="42" t="s">
        <v>834</v>
      </c>
      <c r="D752" s="19">
        <v>2</v>
      </c>
      <c r="E752" s="10"/>
      <c r="F752" s="27">
        <f t="shared" si="29"/>
        <v>0</v>
      </c>
    </row>
    <row r="753" spans="1:6" s="177" customFormat="1" ht="12.75">
      <c r="A753" s="107" t="s">
        <v>717</v>
      </c>
      <c r="B753" s="91" t="s">
        <v>886</v>
      </c>
      <c r="C753" s="91"/>
      <c r="D753" s="82"/>
      <c r="E753" s="18"/>
      <c r="F753" s="162"/>
    </row>
    <row r="754" spans="1:6" s="96" customFormat="1" ht="12.75">
      <c r="A754" s="144"/>
      <c r="B754" s="138" t="s">
        <v>718</v>
      </c>
      <c r="C754" s="144" t="s">
        <v>834</v>
      </c>
      <c r="D754" s="47">
        <v>3</v>
      </c>
      <c r="E754" s="10"/>
      <c r="F754" s="161">
        <f t="shared" si="29"/>
        <v>0</v>
      </c>
    </row>
    <row r="755" spans="1:6" ht="12.75">
      <c r="A755" s="45" t="s">
        <v>719</v>
      </c>
      <c r="B755" s="9" t="s">
        <v>720</v>
      </c>
      <c r="C755" s="9"/>
      <c r="D755" s="15"/>
      <c r="E755" s="18"/>
      <c r="F755" s="25"/>
    </row>
    <row r="756" spans="1:6" s="177" customFormat="1" ht="12.75">
      <c r="A756" s="42"/>
      <c r="B756" s="143" t="s">
        <v>721</v>
      </c>
      <c r="C756" s="42" t="s">
        <v>834</v>
      </c>
      <c r="D756" s="19">
        <v>3</v>
      </c>
      <c r="E756" s="10"/>
      <c r="F756" s="27">
        <f t="shared" si="29"/>
        <v>0</v>
      </c>
    </row>
    <row r="757" spans="1:6" s="53" customFormat="1" ht="12.75">
      <c r="A757" s="144"/>
      <c r="B757" s="138" t="s">
        <v>722</v>
      </c>
      <c r="C757" s="144" t="s">
        <v>834</v>
      </c>
      <c r="D757" s="47">
        <v>5</v>
      </c>
      <c r="E757" s="10"/>
      <c r="F757" s="161">
        <f t="shared" si="29"/>
        <v>0</v>
      </c>
    </row>
    <row r="758" spans="1:6" ht="12.75">
      <c r="A758" s="45" t="s">
        <v>723</v>
      </c>
      <c r="B758" s="9" t="s">
        <v>724</v>
      </c>
      <c r="C758" s="9"/>
      <c r="D758" s="15"/>
      <c r="E758" s="18"/>
      <c r="F758" s="25"/>
    </row>
    <row r="759" spans="1:6" s="177" customFormat="1" ht="12.75">
      <c r="A759" s="42"/>
      <c r="B759" s="143" t="s">
        <v>725</v>
      </c>
      <c r="C759" s="42" t="s">
        <v>834</v>
      </c>
      <c r="D759" s="19">
        <v>4</v>
      </c>
      <c r="E759" s="10"/>
      <c r="F759" s="27">
        <f t="shared" si="29"/>
        <v>0</v>
      </c>
    </row>
    <row r="760" spans="1:6" s="53" customFormat="1" ht="12.75">
      <c r="A760" s="107" t="s">
        <v>726</v>
      </c>
      <c r="B760" s="91" t="s">
        <v>727</v>
      </c>
      <c r="C760" s="91"/>
      <c r="D760" s="82"/>
      <c r="E760" s="18"/>
      <c r="F760" s="162"/>
    </row>
    <row r="761" spans="1:6" s="96" customFormat="1" ht="12.75">
      <c r="A761" s="144"/>
      <c r="B761" s="138" t="s">
        <v>728</v>
      </c>
      <c r="C761" s="144" t="s">
        <v>834</v>
      </c>
      <c r="D761" s="47">
        <v>1</v>
      </c>
      <c r="E761" s="10"/>
      <c r="F761" s="161">
        <f t="shared" si="29"/>
        <v>0</v>
      </c>
    </row>
    <row r="762" spans="1:6" ht="12.75">
      <c r="A762" s="42"/>
      <c r="B762" s="143" t="s">
        <v>729</v>
      </c>
      <c r="C762" s="42" t="s">
        <v>834</v>
      </c>
      <c r="D762" s="19">
        <v>2</v>
      </c>
      <c r="E762" s="10"/>
      <c r="F762" s="27">
        <f t="shared" si="29"/>
        <v>0</v>
      </c>
    </row>
    <row r="763" spans="1:6" s="177" customFormat="1" ht="12.75">
      <c r="A763" s="107" t="s">
        <v>730</v>
      </c>
      <c r="B763" s="91" t="s">
        <v>821</v>
      </c>
      <c r="C763" s="91"/>
      <c r="D763" s="82"/>
      <c r="E763" s="18"/>
      <c r="F763" s="162"/>
    </row>
    <row r="764" spans="1:6" s="53" customFormat="1" ht="12.75">
      <c r="A764" s="107" t="s">
        <v>731</v>
      </c>
      <c r="B764" s="91" t="s">
        <v>732</v>
      </c>
      <c r="C764" s="91"/>
      <c r="D764" s="82"/>
      <c r="E764" s="18"/>
      <c r="F764" s="162"/>
    </row>
    <row r="765" spans="1:6" s="53" customFormat="1" ht="12.75">
      <c r="A765" s="144"/>
      <c r="B765" s="138" t="s">
        <v>733</v>
      </c>
      <c r="C765" s="144" t="s">
        <v>834</v>
      </c>
      <c r="D765" s="47">
        <v>2</v>
      </c>
      <c r="E765" s="10"/>
      <c r="F765" s="161">
        <f t="shared" si="29"/>
        <v>0</v>
      </c>
    </row>
    <row r="766" spans="1:6" ht="12.75">
      <c r="A766" s="45" t="s">
        <v>734</v>
      </c>
      <c r="B766" s="9" t="s">
        <v>735</v>
      </c>
      <c r="C766" s="9"/>
      <c r="D766" s="15"/>
      <c r="E766" s="18"/>
      <c r="F766" s="25"/>
    </row>
    <row r="767" spans="1:6" ht="12.75">
      <c r="A767" s="42"/>
      <c r="B767" s="143" t="s">
        <v>736</v>
      </c>
      <c r="C767" s="42" t="s">
        <v>834</v>
      </c>
      <c r="D767" s="19">
        <v>1</v>
      </c>
      <c r="E767" s="10"/>
      <c r="F767" s="27">
        <f t="shared" si="29"/>
        <v>0</v>
      </c>
    </row>
    <row r="768" spans="1:6" ht="12.75">
      <c r="A768" s="42"/>
      <c r="B768" s="143" t="s">
        <v>796</v>
      </c>
      <c r="C768" s="42" t="s">
        <v>834</v>
      </c>
      <c r="D768" s="19">
        <v>2</v>
      </c>
      <c r="E768" s="10"/>
      <c r="F768" s="27">
        <f t="shared" si="29"/>
        <v>0</v>
      </c>
    </row>
    <row r="769" spans="1:6" s="53" customFormat="1" ht="12.75">
      <c r="A769" s="107" t="s">
        <v>797</v>
      </c>
      <c r="B769" s="91" t="s">
        <v>798</v>
      </c>
      <c r="C769" s="91"/>
      <c r="D769" s="82"/>
      <c r="E769" s="18"/>
      <c r="F769" s="162"/>
    </row>
    <row r="770" spans="1:6" s="53" customFormat="1" ht="12.75">
      <c r="A770" s="144"/>
      <c r="B770" s="138" t="s">
        <v>799</v>
      </c>
      <c r="C770" s="144" t="s">
        <v>834</v>
      </c>
      <c r="D770" s="47">
        <v>2</v>
      </c>
      <c r="E770" s="10"/>
      <c r="F770" s="161">
        <f t="shared" si="29"/>
        <v>0</v>
      </c>
    </row>
    <row r="771" spans="1:6" ht="12.75">
      <c r="A771" s="45" t="s">
        <v>800</v>
      </c>
      <c r="B771" s="9" t="s">
        <v>801</v>
      </c>
      <c r="C771" s="9"/>
      <c r="D771" s="15"/>
      <c r="E771" s="18"/>
      <c r="F771" s="25"/>
    </row>
    <row r="772" spans="1:6" ht="12.75">
      <c r="A772" s="42"/>
      <c r="B772" s="143" t="s">
        <v>802</v>
      </c>
      <c r="C772" s="42" t="s">
        <v>834</v>
      </c>
      <c r="D772" s="19">
        <v>1</v>
      </c>
      <c r="E772" s="10"/>
      <c r="F772" s="27">
        <f t="shared" si="29"/>
        <v>0</v>
      </c>
    </row>
    <row r="773" spans="1:6" s="53" customFormat="1" ht="12.75">
      <c r="A773" s="107" t="s">
        <v>803</v>
      </c>
      <c r="B773" s="91" t="s">
        <v>804</v>
      </c>
      <c r="C773" s="91"/>
      <c r="D773" s="82"/>
      <c r="E773" s="18"/>
      <c r="F773" s="162"/>
    </row>
    <row r="774" spans="1:6" s="53" customFormat="1" ht="12.75">
      <c r="A774" s="144"/>
      <c r="B774" s="138" t="s">
        <v>805</v>
      </c>
      <c r="C774" s="144" t="s">
        <v>834</v>
      </c>
      <c r="D774" s="47">
        <v>6</v>
      </c>
      <c r="E774" s="10"/>
      <c r="F774" s="161">
        <f t="shared" si="29"/>
        <v>0</v>
      </c>
    </row>
    <row r="775" spans="1:6" ht="12.75">
      <c r="A775" s="218" t="s">
        <v>345</v>
      </c>
      <c r="B775" s="218"/>
      <c r="C775" s="218"/>
      <c r="D775" s="218"/>
      <c r="E775" s="218"/>
      <c r="F775" s="25">
        <f>SUM(F741:F774)</f>
        <v>0</v>
      </c>
    </row>
    <row r="776" spans="1:6" ht="12.75">
      <c r="A776" s="219"/>
      <c r="B776" s="219"/>
      <c r="C776" s="219"/>
      <c r="D776" s="219"/>
      <c r="E776" s="219"/>
      <c r="F776" s="219"/>
    </row>
    <row r="777" spans="1:6" s="53" customFormat="1" ht="12.75">
      <c r="A777" s="107" t="s">
        <v>209</v>
      </c>
      <c r="B777" s="186" t="s">
        <v>210</v>
      </c>
      <c r="C777" s="187"/>
      <c r="D777" s="187"/>
      <c r="E777" s="187"/>
      <c r="F777" s="187"/>
    </row>
    <row r="778" spans="1:6" ht="12.75">
      <c r="A778" s="45" t="s">
        <v>147</v>
      </c>
      <c r="B778" s="223" t="s">
        <v>821</v>
      </c>
      <c r="C778" s="223"/>
      <c r="D778" s="223"/>
      <c r="E778" s="223"/>
      <c r="F778" s="223"/>
    </row>
    <row r="779" spans="1:6" ht="12.75">
      <c r="A779" s="42"/>
      <c r="B779" s="143" t="s">
        <v>148</v>
      </c>
      <c r="C779" s="42" t="s">
        <v>834</v>
      </c>
      <c r="D779" s="10">
        <v>8</v>
      </c>
      <c r="E779" s="10"/>
      <c r="F779" s="27">
        <f aca="true" t="shared" si="30" ref="F779:F791">E779*D779</f>
        <v>0</v>
      </c>
    </row>
    <row r="780" spans="1:6" ht="12.75">
      <c r="A780" s="42"/>
      <c r="B780" s="143" t="s">
        <v>149</v>
      </c>
      <c r="C780" s="42" t="s">
        <v>834</v>
      </c>
      <c r="D780" s="10">
        <v>8</v>
      </c>
      <c r="E780" s="10"/>
      <c r="F780" s="27">
        <f t="shared" si="30"/>
        <v>0</v>
      </c>
    </row>
    <row r="781" spans="1:6" ht="12.75">
      <c r="A781" s="42"/>
      <c r="B781" s="143" t="s">
        <v>150</v>
      </c>
      <c r="C781" s="42" t="s">
        <v>834</v>
      </c>
      <c r="D781" s="10">
        <v>2</v>
      </c>
      <c r="E781" s="10"/>
      <c r="F781" s="27">
        <f t="shared" si="30"/>
        <v>0</v>
      </c>
    </row>
    <row r="782" spans="1:6" ht="12.75">
      <c r="A782" s="42"/>
      <c r="B782" s="143" t="s">
        <v>151</v>
      </c>
      <c r="C782" s="42" t="s">
        <v>834</v>
      </c>
      <c r="D782" s="10">
        <v>5</v>
      </c>
      <c r="E782" s="10"/>
      <c r="F782" s="27">
        <f t="shared" si="30"/>
        <v>0</v>
      </c>
    </row>
    <row r="783" spans="1:6" s="75" customFormat="1" ht="12.75">
      <c r="A783" s="42"/>
      <c r="B783" s="143" t="s">
        <v>152</v>
      </c>
      <c r="C783" s="42" t="s">
        <v>834</v>
      </c>
      <c r="D783" s="10">
        <v>38</v>
      </c>
      <c r="E783" s="10"/>
      <c r="F783" s="27">
        <f t="shared" si="30"/>
        <v>0</v>
      </c>
    </row>
    <row r="784" spans="1:6" s="75" customFormat="1" ht="12.75">
      <c r="A784" s="42"/>
      <c r="B784" s="143" t="s">
        <v>153</v>
      </c>
      <c r="C784" s="42" t="s">
        <v>834</v>
      </c>
      <c r="D784" s="10">
        <v>2</v>
      </c>
      <c r="E784" s="10"/>
      <c r="F784" s="27">
        <f t="shared" si="30"/>
        <v>0</v>
      </c>
    </row>
    <row r="785" spans="1:6" s="75" customFormat="1" ht="12.75">
      <c r="A785" s="42"/>
      <c r="B785" s="143" t="s">
        <v>154</v>
      </c>
      <c r="C785" s="42" t="s">
        <v>834</v>
      </c>
      <c r="D785" s="10">
        <v>9</v>
      </c>
      <c r="E785" s="10"/>
      <c r="F785" s="27">
        <f t="shared" si="30"/>
        <v>0</v>
      </c>
    </row>
    <row r="786" spans="1:6" s="75" customFormat="1" ht="12.75">
      <c r="A786" s="42"/>
      <c r="B786" s="143" t="s">
        <v>155</v>
      </c>
      <c r="C786" s="42" t="s">
        <v>834</v>
      </c>
      <c r="D786" s="10">
        <v>8</v>
      </c>
      <c r="E786" s="10"/>
      <c r="F786" s="27">
        <f t="shared" si="30"/>
        <v>0</v>
      </c>
    </row>
    <row r="787" spans="1:6" s="75" customFormat="1" ht="12.75">
      <c r="A787" s="42"/>
      <c r="B787" s="143" t="s">
        <v>157</v>
      </c>
      <c r="C787" s="42" t="s">
        <v>834</v>
      </c>
      <c r="D787" s="10">
        <v>8</v>
      </c>
      <c r="E787" s="10"/>
      <c r="F787" s="27">
        <f t="shared" si="30"/>
        <v>0</v>
      </c>
    </row>
    <row r="788" spans="1:6" s="75" customFormat="1" ht="12.75">
      <c r="A788" s="42"/>
      <c r="B788" s="143" t="s">
        <v>158</v>
      </c>
      <c r="C788" s="42" t="s">
        <v>834</v>
      </c>
      <c r="D788" s="10">
        <v>1</v>
      </c>
      <c r="E788" s="10"/>
      <c r="F788" s="27">
        <f t="shared" si="30"/>
        <v>0</v>
      </c>
    </row>
    <row r="789" spans="1:6" s="75" customFormat="1" ht="12.75">
      <c r="A789" s="42"/>
      <c r="B789" s="143" t="s">
        <v>159</v>
      </c>
      <c r="C789" s="42" t="s">
        <v>834</v>
      </c>
      <c r="D789" s="10">
        <v>1</v>
      </c>
      <c r="E789" s="10"/>
      <c r="F789" s="27">
        <f t="shared" si="30"/>
        <v>0</v>
      </c>
    </row>
    <row r="790" spans="1:6" s="75" customFormat="1" ht="12.75">
      <c r="A790" s="42"/>
      <c r="B790" s="143" t="s">
        <v>160</v>
      </c>
      <c r="C790" s="42" t="s">
        <v>834</v>
      </c>
      <c r="D790" s="10">
        <v>1</v>
      </c>
      <c r="E790" s="10"/>
      <c r="F790" s="27">
        <f t="shared" si="30"/>
        <v>0</v>
      </c>
    </row>
    <row r="791" spans="1:6" s="75" customFormat="1" ht="12.75">
      <c r="A791" s="42"/>
      <c r="B791" s="143" t="s">
        <v>161</v>
      </c>
      <c r="C791" s="42" t="s">
        <v>834</v>
      </c>
      <c r="D791" s="10">
        <v>8</v>
      </c>
      <c r="E791" s="10"/>
      <c r="F791" s="27">
        <f t="shared" si="30"/>
        <v>0</v>
      </c>
    </row>
    <row r="792" spans="1:6" s="89" customFormat="1" ht="12.75">
      <c r="A792" s="188" t="s">
        <v>346</v>
      </c>
      <c r="B792" s="188"/>
      <c r="C792" s="188"/>
      <c r="D792" s="188"/>
      <c r="E792" s="188"/>
      <c r="F792" s="162">
        <f>SUM(F779:F791)</f>
        <v>0</v>
      </c>
    </row>
    <row r="793" spans="1:6" s="53" customFormat="1" ht="12.75">
      <c r="A793" s="204"/>
      <c r="B793" s="204"/>
      <c r="C793" s="204"/>
      <c r="D793" s="204"/>
      <c r="E793" s="204"/>
      <c r="F793" s="204"/>
    </row>
    <row r="794" spans="1:6" ht="12.75">
      <c r="A794" s="64" t="s">
        <v>225</v>
      </c>
      <c r="B794" s="205" t="s">
        <v>709</v>
      </c>
      <c r="C794" s="206"/>
      <c r="D794" s="206"/>
      <c r="E794" s="206"/>
      <c r="F794" s="206"/>
    </row>
    <row r="795" spans="1:6" ht="12.75">
      <c r="A795" s="26"/>
      <c r="B795" s="126" t="s">
        <v>710</v>
      </c>
      <c r="C795" s="26" t="s">
        <v>744</v>
      </c>
      <c r="D795" s="19">
        <v>1118.48</v>
      </c>
      <c r="E795" s="19"/>
      <c r="F795" s="27">
        <f>D795*E795</f>
        <v>0</v>
      </c>
    </row>
    <row r="796" spans="1:6" ht="12.75">
      <c r="A796" s="208" t="s">
        <v>156</v>
      </c>
      <c r="B796" s="209"/>
      <c r="C796" s="209"/>
      <c r="D796" s="209"/>
      <c r="E796" s="210"/>
      <c r="F796" s="25">
        <f>SUM(F795)</f>
        <v>0</v>
      </c>
    </row>
    <row r="797" spans="1:6" ht="12.75">
      <c r="A797" s="197"/>
      <c r="B797" s="197"/>
      <c r="C797" s="197"/>
      <c r="D797" s="197"/>
      <c r="E797" s="197"/>
      <c r="F797" s="197"/>
    </row>
    <row r="798" spans="1:6" s="53" customFormat="1" ht="12.75">
      <c r="A798" s="192"/>
      <c r="B798" s="192"/>
      <c r="C798" s="192"/>
      <c r="D798" s="192"/>
      <c r="E798" s="192"/>
      <c r="F798" s="192"/>
    </row>
    <row r="799" spans="1:6" ht="12.75">
      <c r="A799" s="193" t="s">
        <v>711</v>
      </c>
      <c r="B799" s="193"/>
      <c r="C799" s="193"/>
      <c r="D799" s="193"/>
      <c r="E799" s="193"/>
      <c r="F799" s="31">
        <f>F7+F19+F39+F53+F65+F96+F102+F111+F118+F129+F138+F149+F156+F170+F194+F262+F319+F325+F352+F380+F400+F477+F567+F578+F594+F603+F612+F632+F680+F706+F711+F719+F736+F775+F792+F796</f>
        <v>0</v>
      </c>
    </row>
    <row r="800" spans="1:6" s="53" customFormat="1" ht="12.75">
      <c r="A800" s="191"/>
      <c r="B800" s="191"/>
      <c r="C800" s="191"/>
      <c r="D800" s="191"/>
      <c r="E800" s="191"/>
      <c r="F800" s="165"/>
    </row>
  </sheetData>
  <sheetProtection/>
  <mergeCells count="98">
    <mergeCell ref="A737:F737"/>
    <mergeCell ref="B738:F738"/>
    <mergeCell ref="A7:E7"/>
    <mergeCell ref="A8:F8"/>
    <mergeCell ref="A720:F720"/>
    <mergeCell ref="A736:E736"/>
    <mergeCell ref="A19:E19"/>
    <mergeCell ref="A20:F20"/>
    <mergeCell ref="A708:F708"/>
    <mergeCell ref="A711:E711"/>
    <mergeCell ref="A712:F712"/>
    <mergeCell ref="A719:E719"/>
    <mergeCell ref="A681:F681"/>
    <mergeCell ref="B682:F682"/>
    <mergeCell ref="A706:E706"/>
    <mergeCell ref="B707:F707"/>
    <mergeCell ref="A632:E632"/>
    <mergeCell ref="A633:F633"/>
    <mergeCell ref="B634:F634"/>
    <mergeCell ref="A680:E680"/>
    <mergeCell ref="B605:F605"/>
    <mergeCell ref="A612:E612"/>
    <mergeCell ref="B614:F614"/>
    <mergeCell ref="B615:F615"/>
    <mergeCell ref="A595:F595"/>
    <mergeCell ref="B596:F596"/>
    <mergeCell ref="A603:E603"/>
    <mergeCell ref="A604:F604"/>
    <mergeCell ref="B570:F570"/>
    <mergeCell ref="A578:E578"/>
    <mergeCell ref="A579:F579"/>
    <mergeCell ref="A594:E594"/>
    <mergeCell ref="A477:E477"/>
    <mergeCell ref="A567:E567"/>
    <mergeCell ref="A568:F568"/>
    <mergeCell ref="B569:F569"/>
    <mergeCell ref="A380:E380"/>
    <mergeCell ref="A381:F381"/>
    <mergeCell ref="A400:E400"/>
    <mergeCell ref="A401:F401"/>
    <mergeCell ref="A263:F263"/>
    <mergeCell ref="A319:E319"/>
    <mergeCell ref="A325:E325"/>
    <mergeCell ref="A352:E352"/>
    <mergeCell ref="A171:F171"/>
    <mergeCell ref="B172:F172"/>
    <mergeCell ref="A194:E194"/>
    <mergeCell ref="A262:E262"/>
    <mergeCell ref="A156:E156"/>
    <mergeCell ref="A157:F157"/>
    <mergeCell ref="B158:F158"/>
    <mergeCell ref="A170:E170"/>
    <mergeCell ref="B140:F140"/>
    <mergeCell ref="A149:E149"/>
    <mergeCell ref="A150:F150"/>
    <mergeCell ref="B151:F151"/>
    <mergeCell ref="A130:F130"/>
    <mergeCell ref="B131:F131"/>
    <mergeCell ref="A138:E138"/>
    <mergeCell ref="A139:F139"/>
    <mergeCell ref="A119:F119"/>
    <mergeCell ref="B120:F120"/>
    <mergeCell ref="B121:F121"/>
    <mergeCell ref="A129:E129"/>
    <mergeCell ref="A111:E111"/>
    <mergeCell ref="A112:F112"/>
    <mergeCell ref="B113:F113"/>
    <mergeCell ref="A118:E118"/>
    <mergeCell ref="B98:F98"/>
    <mergeCell ref="A102:E102"/>
    <mergeCell ref="A103:F103"/>
    <mergeCell ref="B104:F104"/>
    <mergeCell ref="A66:F66"/>
    <mergeCell ref="B67:F67"/>
    <mergeCell ref="A96:E96"/>
    <mergeCell ref="A97:F97"/>
    <mergeCell ref="A53:E53"/>
    <mergeCell ref="A54:F54"/>
    <mergeCell ref="B55:F55"/>
    <mergeCell ref="A65:E65"/>
    <mergeCell ref="A39:E39"/>
    <mergeCell ref="A40:F40"/>
    <mergeCell ref="B41:F41"/>
    <mergeCell ref="B43:F43"/>
    <mergeCell ref="B739:F739"/>
    <mergeCell ref="B740:F740"/>
    <mergeCell ref="A775:E775"/>
    <mergeCell ref="A776:F776"/>
    <mergeCell ref="B777:F777"/>
    <mergeCell ref="B778:F778"/>
    <mergeCell ref="A792:E792"/>
    <mergeCell ref="A793:F793"/>
    <mergeCell ref="A799:E799"/>
    <mergeCell ref="A800:E800"/>
    <mergeCell ref="B794:F794"/>
    <mergeCell ref="A796:E796"/>
    <mergeCell ref="A797:F797"/>
    <mergeCell ref="A798:F798"/>
  </mergeCells>
  <conditionalFormatting sqref="D1:E65536">
    <cfRule type="cellIs" priority="1" dxfId="0" operator="equal" stopIfTrue="1">
      <formula>0</formula>
    </cfRule>
  </conditionalFormatting>
  <printOptions horizontalCentered="1"/>
  <pageMargins left="0.7874015748031497" right="0.7874015748031497" top="0.7086614173228347" bottom="0.5118110236220472" header="0.5118110236220472" footer="0.5118110236220472"/>
  <pageSetup fitToHeight="10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0"/>
  <sheetViews>
    <sheetView showGridLines="0" view="pageBreakPreview" zoomScale="75" zoomScaleNormal="2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1.7109375" style="65" customWidth="1"/>
    <col min="2" max="2" width="90.7109375" style="61" customWidth="1"/>
    <col min="3" max="3" width="7.8515625" style="65" customWidth="1"/>
    <col min="4" max="4" width="10.7109375" style="36" customWidth="1"/>
    <col min="5" max="5" width="15.7109375" style="37" customWidth="1"/>
    <col min="6" max="6" width="14.7109375" style="81" customWidth="1"/>
    <col min="7" max="16384" width="9.140625" style="61" customWidth="1"/>
  </cols>
  <sheetData>
    <row r="1" spans="1:6" ht="12.75">
      <c r="A1" s="39" t="s">
        <v>808</v>
      </c>
      <c r="B1" s="39" t="s">
        <v>785</v>
      </c>
      <c r="C1" s="39" t="s">
        <v>809</v>
      </c>
      <c r="D1" s="39" t="s">
        <v>810</v>
      </c>
      <c r="E1" s="40" t="s">
        <v>60</v>
      </c>
      <c r="F1" s="38" t="s">
        <v>786</v>
      </c>
    </row>
    <row r="2" spans="1:6" s="53" customFormat="1" ht="12.75">
      <c r="A2" s="104" t="s">
        <v>4</v>
      </c>
      <c r="B2" s="105" t="s">
        <v>5</v>
      </c>
      <c r="C2" s="104"/>
      <c r="D2" s="111"/>
      <c r="E2" s="111"/>
      <c r="F2" s="112"/>
    </row>
    <row r="3" spans="1:6" s="60" customFormat="1" ht="12.75">
      <c r="A3" s="63" t="s">
        <v>1</v>
      </c>
      <c r="B3" s="9" t="s">
        <v>2</v>
      </c>
      <c r="C3" s="9"/>
      <c r="D3" s="15"/>
      <c r="E3" s="16"/>
      <c r="F3" s="59"/>
    </row>
    <row r="4" spans="1:6" s="60" customFormat="1" ht="12.75">
      <c r="A4" s="2"/>
      <c r="B4" s="32" t="s">
        <v>379</v>
      </c>
      <c r="C4" s="26" t="s">
        <v>744</v>
      </c>
      <c r="D4" s="19">
        <v>25.41</v>
      </c>
      <c r="E4" s="18"/>
      <c r="F4" s="59">
        <f>D4*E4</f>
        <v>0</v>
      </c>
    </row>
    <row r="5" spans="1:6" s="60" customFormat="1" ht="12.75">
      <c r="A5" s="2"/>
      <c r="B5" s="32" t="s">
        <v>3</v>
      </c>
      <c r="C5" s="26" t="s">
        <v>744</v>
      </c>
      <c r="D5" s="19">
        <v>3</v>
      </c>
      <c r="E5" s="18"/>
      <c r="F5" s="59">
        <f>D5*E5</f>
        <v>0</v>
      </c>
    </row>
    <row r="6" spans="1:6" s="60" customFormat="1" ht="12.75">
      <c r="A6" s="3"/>
      <c r="B6" s="21" t="s">
        <v>651</v>
      </c>
      <c r="C6" s="26" t="s">
        <v>744</v>
      </c>
      <c r="D6" s="19">
        <v>1118.48</v>
      </c>
      <c r="E6" s="18"/>
      <c r="F6" s="59">
        <f>D6*E6</f>
        <v>0</v>
      </c>
    </row>
    <row r="7" spans="1:6" s="48" customFormat="1" ht="12.75">
      <c r="A7" s="194" t="s">
        <v>788</v>
      </c>
      <c r="B7" s="194"/>
      <c r="C7" s="194"/>
      <c r="D7" s="194"/>
      <c r="E7" s="194"/>
      <c r="F7" s="82">
        <f>SUM(F4:F6)</f>
        <v>0</v>
      </c>
    </row>
    <row r="8" spans="1:6" s="48" customFormat="1" ht="12.75">
      <c r="A8" s="196"/>
      <c r="B8" s="196"/>
      <c r="C8" s="196"/>
      <c r="D8" s="196"/>
      <c r="E8" s="196"/>
      <c r="F8" s="196"/>
    </row>
    <row r="9" spans="1:6" s="60" customFormat="1" ht="12.75">
      <c r="A9" s="29" t="s">
        <v>404</v>
      </c>
      <c r="B9" s="1" t="s">
        <v>405</v>
      </c>
      <c r="C9" s="1"/>
      <c r="D9" s="11"/>
      <c r="E9" s="12"/>
      <c r="F9" s="11"/>
    </row>
    <row r="10" spans="1:6" s="48" customFormat="1" ht="12.75">
      <c r="A10" s="83" t="s">
        <v>812</v>
      </c>
      <c r="B10" s="8" t="s">
        <v>813</v>
      </c>
      <c r="C10" s="8"/>
      <c r="D10" s="111"/>
      <c r="E10" s="84"/>
      <c r="F10" s="111"/>
    </row>
    <row r="11" spans="1:6" s="95" customFormat="1" ht="12.75">
      <c r="A11" s="63" t="s">
        <v>811</v>
      </c>
      <c r="B11" s="97" t="s">
        <v>816</v>
      </c>
      <c r="C11" s="97"/>
      <c r="D11" s="11"/>
      <c r="E11" s="98"/>
      <c r="F11" s="15"/>
    </row>
    <row r="12" spans="1:6" s="60" customFormat="1" ht="14.25">
      <c r="A12" s="2"/>
      <c r="B12" s="22" t="s">
        <v>814</v>
      </c>
      <c r="C12" s="23" t="s">
        <v>381</v>
      </c>
      <c r="D12" s="19">
        <v>125</v>
      </c>
      <c r="E12" s="24"/>
      <c r="F12" s="17">
        <f>E12*D12</f>
        <v>0</v>
      </c>
    </row>
    <row r="13" spans="1:6" s="60" customFormat="1" ht="12.75">
      <c r="A13" s="2"/>
      <c r="B13" s="22" t="s">
        <v>815</v>
      </c>
      <c r="C13" s="3" t="s">
        <v>807</v>
      </c>
      <c r="D13" s="19">
        <v>6013</v>
      </c>
      <c r="E13" s="24"/>
      <c r="F13" s="17">
        <f>E13*D13</f>
        <v>0</v>
      </c>
    </row>
    <row r="14" spans="1:6" s="60" customFormat="1" ht="12.75">
      <c r="A14" s="2"/>
      <c r="B14" s="22" t="s">
        <v>818</v>
      </c>
      <c r="C14" s="23" t="s">
        <v>806</v>
      </c>
      <c r="D14" s="19">
        <v>1771</v>
      </c>
      <c r="E14" s="24"/>
      <c r="F14" s="17">
        <f>E14*D14</f>
        <v>0</v>
      </c>
    </row>
    <row r="15" spans="1:6" s="167" customFormat="1" ht="12.75">
      <c r="A15" s="87" t="s">
        <v>811</v>
      </c>
      <c r="B15" s="166" t="s">
        <v>817</v>
      </c>
      <c r="C15" s="166"/>
      <c r="D15" s="111"/>
      <c r="E15" s="183"/>
      <c r="F15" s="82"/>
    </row>
    <row r="16" spans="1:6" s="48" customFormat="1" ht="12.75">
      <c r="A16" s="85"/>
      <c r="B16" s="106" t="s">
        <v>743</v>
      </c>
      <c r="C16" s="85" t="s">
        <v>744</v>
      </c>
      <c r="D16" s="47">
        <v>164.7</v>
      </c>
      <c r="E16" s="24"/>
      <c r="F16" s="50">
        <f>E16*D16</f>
        <v>0</v>
      </c>
    </row>
    <row r="17" spans="1:6" s="48" customFormat="1" ht="12.75">
      <c r="A17" s="85"/>
      <c r="B17" s="106" t="s">
        <v>745</v>
      </c>
      <c r="C17" s="85" t="s">
        <v>807</v>
      </c>
      <c r="D17" s="47">
        <v>539.4</v>
      </c>
      <c r="E17" s="24"/>
      <c r="F17" s="50">
        <f>E17*D17</f>
        <v>0</v>
      </c>
    </row>
    <row r="18" spans="1:6" s="48" customFormat="1" ht="12.75">
      <c r="A18" s="85"/>
      <c r="B18" s="106" t="s">
        <v>746</v>
      </c>
      <c r="C18" s="85" t="s">
        <v>747</v>
      </c>
      <c r="D18" s="47">
        <v>29.7</v>
      </c>
      <c r="E18" s="18"/>
      <c r="F18" s="50">
        <f>E18*D18</f>
        <v>0</v>
      </c>
    </row>
    <row r="19" spans="1:6" s="60" customFormat="1" ht="12.75">
      <c r="A19" s="195" t="s">
        <v>787</v>
      </c>
      <c r="B19" s="195"/>
      <c r="C19" s="195"/>
      <c r="D19" s="195"/>
      <c r="E19" s="195"/>
      <c r="F19" s="15">
        <f>SUM(F12:F18)</f>
        <v>0</v>
      </c>
    </row>
    <row r="20" spans="1:6" s="60" customFormat="1" ht="12.75">
      <c r="A20" s="3"/>
      <c r="B20" s="5"/>
      <c r="C20" s="5"/>
      <c r="D20" s="17"/>
      <c r="E20" s="18"/>
      <c r="F20" s="17"/>
    </row>
    <row r="21" spans="1:6" s="48" customFormat="1" ht="12.75">
      <c r="A21" s="87" t="s">
        <v>737</v>
      </c>
      <c r="B21" s="113" t="s">
        <v>738</v>
      </c>
      <c r="C21" s="8"/>
      <c r="D21" s="47"/>
      <c r="E21" s="86"/>
      <c r="F21" s="50"/>
    </row>
    <row r="22" spans="1:6" s="95" customFormat="1" ht="12.75">
      <c r="A22" s="63" t="s">
        <v>739</v>
      </c>
      <c r="B22" s="44" t="s">
        <v>740</v>
      </c>
      <c r="C22" s="9"/>
      <c r="D22" s="15"/>
      <c r="E22" s="16"/>
      <c r="F22" s="15"/>
    </row>
    <row r="23" spans="1:6" s="60" customFormat="1" ht="12.75">
      <c r="A23" s="63" t="s">
        <v>741</v>
      </c>
      <c r="B23" s="68" t="s">
        <v>742</v>
      </c>
      <c r="C23" s="1"/>
      <c r="D23" s="11"/>
      <c r="E23" s="12"/>
      <c r="F23" s="15"/>
    </row>
    <row r="24" spans="1:6" s="60" customFormat="1" ht="12.75">
      <c r="A24" s="2"/>
      <c r="B24" s="6" t="s">
        <v>743</v>
      </c>
      <c r="C24" s="2" t="s">
        <v>744</v>
      </c>
      <c r="D24" s="19">
        <v>631.7</v>
      </c>
      <c r="E24" s="18"/>
      <c r="F24" s="17">
        <f aca="true" t="shared" si="0" ref="F24:F38">E24*D24</f>
        <v>0</v>
      </c>
    </row>
    <row r="25" spans="1:6" s="60" customFormat="1" ht="12.75">
      <c r="A25" s="2"/>
      <c r="B25" s="6" t="s">
        <v>745</v>
      </c>
      <c r="C25" s="2" t="s">
        <v>807</v>
      </c>
      <c r="D25" s="19">
        <v>3917.1</v>
      </c>
      <c r="E25" s="18"/>
      <c r="F25" s="17">
        <f t="shared" si="0"/>
        <v>0</v>
      </c>
    </row>
    <row r="26" spans="1:6" s="60" customFormat="1" ht="12.75">
      <c r="A26" s="2"/>
      <c r="B26" s="6" t="s">
        <v>746</v>
      </c>
      <c r="C26" s="2" t="s">
        <v>747</v>
      </c>
      <c r="D26" s="19">
        <v>36</v>
      </c>
      <c r="E26" s="18"/>
      <c r="F26" s="17">
        <f t="shared" si="0"/>
        <v>0</v>
      </c>
    </row>
    <row r="27" spans="1:6" s="167" customFormat="1" ht="12.75">
      <c r="A27" s="87" t="s">
        <v>748</v>
      </c>
      <c r="B27" s="8" t="s">
        <v>749</v>
      </c>
      <c r="C27" s="8"/>
      <c r="D27" s="111"/>
      <c r="E27" s="84"/>
      <c r="F27" s="82"/>
    </row>
    <row r="28" spans="1:6" s="48" customFormat="1" ht="12.75">
      <c r="A28" s="85"/>
      <c r="B28" s="46" t="s">
        <v>743</v>
      </c>
      <c r="C28" s="85" t="s">
        <v>744</v>
      </c>
      <c r="D28" s="47">
        <v>1803.2</v>
      </c>
      <c r="E28" s="88"/>
      <c r="F28" s="50">
        <f t="shared" si="0"/>
        <v>0</v>
      </c>
    </row>
    <row r="29" spans="1:6" s="48" customFormat="1" ht="12.75">
      <c r="A29" s="85"/>
      <c r="B29" s="46" t="s">
        <v>745</v>
      </c>
      <c r="C29" s="85" t="s">
        <v>807</v>
      </c>
      <c r="D29" s="47">
        <v>6098.63</v>
      </c>
      <c r="E29" s="88"/>
      <c r="F29" s="50">
        <f t="shared" si="0"/>
        <v>0</v>
      </c>
    </row>
    <row r="30" spans="1:6" s="48" customFormat="1" ht="12.75">
      <c r="A30" s="85"/>
      <c r="B30" s="46" t="s">
        <v>746</v>
      </c>
      <c r="C30" s="85" t="s">
        <v>747</v>
      </c>
      <c r="D30" s="47">
        <v>112.67</v>
      </c>
      <c r="E30" s="88"/>
      <c r="F30" s="50">
        <f t="shared" si="0"/>
        <v>0</v>
      </c>
    </row>
    <row r="31" spans="1:6" s="95" customFormat="1" ht="12.75">
      <c r="A31" s="63" t="s">
        <v>750</v>
      </c>
      <c r="B31" s="1" t="s">
        <v>589</v>
      </c>
      <c r="C31" s="63"/>
      <c r="D31" s="11"/>
      <c r="E31" s="12"/>
      <c r="F31" s="15"/>
    </row>
    <row r="32" spans="1:6" s="60" customFormat="1" ht="12.75">
      <c r="A32" s="2"/>
      <c r="B32" s="6" t="s">
        <v>380</v>
      </c>
      <c r="C32" s="2" t="s">
        <v>744</v>
      </c>
      <c r="D32" s="19">
        <v>1036</v>
      </c>
      <c r="E32" s="18"/>
      <c r="F32" s="17">
        <f t="shared" si="0"/>
        <v>0</v>
      </c>
    </row>
    <row r="33" spans="1:6" s="60" customFormat="1" ht="12.75">
      <c r="A33" s="2"/>
      <c r="B33" s="6" t="s">
        <v>823</v>
      </c>
      <c r="C33" s="2" t="s">
        <v>807</v>
      </c>
      <c r="D33" s="19">
        <v>3423</v>
      </c>
      <c r="E33" s="18"/>
      <c r="F33" s="17">
        <f t="shared" si="0"/>
        <v>0</v>
      </c>
    </row>
    <row r="34" spans="1:6" s="60" customFormat="1" ht="12.75">
      <c r="A34" s="2"/>
      <c r="B34" s="6" t="s">
        <v>746</v>
      </c>
      <c r="C34" s="2" t="s">
        <v>747</v>
      </c>
      <c r="D34" s="19">
        <v>47.9</v>
      </c>
      <c r="E34" s="18"/>
      <c r="F34" s="17">
        <f t="shared" si="0"/>
        <v>0</v>
      </c>
    </row>
    <row r="35" spans="1:6" s="167" customFormat="1" ht="12.75">
      <c r="A35" s="87" t="s">
        <v>751</v>
      </c>
      <c r="B35" s="8" t="s">
        <v>752</v>
      </c>
      <c r="C35" s="8"/>
      <c r="D35" s="111"/>
      <c r="E35" s="84"/>
      <c r="F35" s="82"/>
    </row>
    <row r="36" spans="1:6" s="48" customFormat="1" ht="12.75">
      <c r="A36" s="85"/>
      <c r="B36" s="46" t="s">
        <v>743</v>
      </c>
      <c r="C36" s="85" t="s">
        <v>744</v>
      </c>
      <c r="D36" s="47">
        <v>370.9</v>
      </c>
      <c r="E36" s="18"/>
      <c r="F36" s="50">
        <f t="shared" si="0"/>
        <v>0</v>
      </c>
    </row>
    <row r="37" spans="1:6" s="48" customFormat="1" ht="12.75">
      <c r="A37" s="85"/>
      <c r="B37" s="46" t="s">
        <v>745</v>
      </c>
      <c r="C37" s="85" t="s">
        <v>807</v>
      </c>
      <c r="D37" s="47">
        <v>6724.2</v>
      </c>
      <c r="E37" s="18"/>
      <c r="F37" s="50">
        <f t="shared" si="0"/>
        <v>0</v>
      </c>
    </row>
    <row r="38" spans="1:6" s="48" customFormat="1" ht="12.75">
      <c r="A38" s="85"/>
      <c r="B38" s="46" t="s">
        <v>746</v>
      </c>
      <c r="C38" s="85" t="s">
        <v>747</v>
      </c>
      <c r="D38" s="47">
        <v>35.9</v>
      </c>
      <c r="E38" s="18"/>
      <c r="F38" s="50">
        <f t="shared" si="0"/>
        <v>0</v>
      </c>
    </row>
    <row r="39" spans="1:6" s="60" customFormat="1" ht="12.75">
      <c r="A39" s="195" t="s">
        <v>789</v>
      </c>
      <c r="B39" s="195"/>
      <c r="C39" s="195"/>
      <c r="D39" s="195"/>
      <c r="E39" s="195"/>
      <c r="F39" s="15">
        <f>SUM(F24:F38)</f>
        <v>0</v>
      </c>
    </row>
    <row r="40" spans="1:6" s="75" customFormat="1" ht="12.75">
      <c r="A40" s="197"/>
      <c r="B40" s="197"/>
      <c r="C40" s="197"/>
      <c r="D40" s="197"/>
      <c r="E40" s="197"/>
      <c r="F40" s="197"/>
    </row>
    <row r="41" spans="1:6" s="53" customFormat="1" ht="12.75">
      <c r="A41" s="116" t="s">
        <v>406</v>
      </c>
      <c r="B41" s="198" t="s">
        <v>407</v>
      </c>
      <c r="C41" s="199"/>
      <c r="D41" s="199"/>
      <c r="E41" s="199"/>
      <c r="F41" s="200"/>
    </row>
    <row r="42" spans="1:6" s="75" customFormat="1" ht="12.75">
      <c r="A42" s="64" t="s">
        <v>377</v>
      </c>
      <c r="B42" s="100" t="s">
        <v>378</v>
      </c>
      <c r="C42" s="32"/>
      <c r="D42" s="32"/>
      <c r="E42" s="32"/>
      <c r="F42" s="109"/>
    </row>
    <row r="43" spans="1:6" s="89" customFormat="1" ht="12.75">
      <c r="A43" s="116" t="s">
        <v>652</v>
      </c>
      <c r="B43" s="198" t="s">
        <v>653</v>
      </c>
      <c r="C43" s="199"/>
      <c r="D43" s="199"/>
      <c r="E43" s="199"/>
      <c r="F43" s="200"/>
    </row>
    <row r="44" spans="1:6" s="89" customFormat="1" ht="12.75">
      <c r="A44" s="117"/>
      <c r="B44" s="118" t="s">
        <v>654</v>
      </c>
      <c r="C44" s="106"/>
      <c r="D44" s="47"/>
      <c r="E44" s="106"/>
      <c r="F44" s="108"/>
    </row>
    <row r="45" spans="1:6" s="89" customFormat="1" ht="12.75">
      <c r="A45" s="117"/>
      <c r="B45" s="118" t="s">
        <v>659</v>
      </c>
      <c r="C45" s="85" t="s">
        <v>806</v>
      </c>
      <c r="D45" s="47">
        <v>608.15</v>
      </c>
      <c r="E45" s="19"/>
      <c r="F45" s="119">
        <f aca="true" t="shared" si="1" ref="F45:F52">D45*E45</f>
        <v>0</v>
      </c>
    </row>
    <row r="46" spans="1:6" s="89" customFormat="1" ht="12.75">
      <c r="A46" s="117"/>
      <c r="B46" s="118" t="s">
        <v>660</v>
      </c>
      <c r="C46" s="117" t="s">
        <v>744</v>
      </c>
      <c r="D46" s="47">
        <v>1534.66</v>
      </c>
      <c r="E46" s="19"/>
      <c r="F46" s="119">
        <f t="shared" si="1"/>
        <v>0</v>
      </c>
    </row>
    <row r="47" spans="1:6" s="89" customFormat="1" ht="12.75">
      <c r="A47" s="117"/>
      <c r="B47" s="118" t="s">
        <v>661</v>
      </c>
      <c r="C47" s="117" t="s">
        <v>806</v>
      </c>
      <c r="D47" s="47">
        <v>650</v>
      </c>
      <c r="E47" s="19"/>
      <c r="F47" s="119">
        <f t="shared" si="1"/>
        <v>0</v>
      </c>
    </row>
    <row r="48" spans="1:6" s="89" customFormat="1" ht="12.75">
      <c r="A48" s="117"/>
      <c r="B48" s="118" t="s">
        <v>411</v>
      </c>
      <c r="C48" s="117" t="s">
        <v>744</v>
      </c>
      <c r="D48" s="120">
        <f>((4.42*1.1)*3+(2.42*1.1)*2+(3.62*2))</f>
        <v>27.15</v>
      </c>
      <c r="E48" s="19"/>
      <c r="F48" s="119">
        <f t="shared" si="1"/>
        <v>0</v>
      </c>
    </row>
    <row r="49" spans="1:6" s="89" customFormat="1" ht="12.75">
      <c r="A49" s="117"/>
      <c r="B49" s="118" t="s">
        <v>10</v>
      </c>
      <c r="C49" s="117" t="s">
        <v>744</v>
      </c>
      <c r="D49" s="120">
        <f>((2.85*2.1)*2)+((4.05*2.1)*4)</f>
        <v>45.99</v>
      </c>
      <c r="E49" s="19"/>
      <c r="F49" s="119">
        <f t="shared" si="1"/>
        <v>0</v>
      </c>
    </row>
    <row r="50" spans="1:6" s="89" customFormat="1" ht="12.75">
      <c r="A50" s="117"/>
      <c r="B50" s="118" t="s">
        <v>662</v>
      </c>
      <c r="C50" s="117" t="s">
        <v>744</v>
      </c>
      <c r="D50" s="120">
        <f>1.8*((2*(0.8+0.8)+(8*0.8)+(2*(1.1+0.25+0.8))+(1.2*3)+(1.3+0.25+0.2)+(0.85*6)+(1.15+1.3+0.9+0.9+0.35+0.35)))</f>
        <v>52.74</v>
      </c>
      <c r="E50" s="19"/>
      <c r="F50" s="119">
        <f t="shared" si="1"/>
        <v>0</v>
      </c>
    </row>
    <row r="51" spans="1:6" s="89" customFormat="1" ht="12.75">
      <c r="A51" s="117"/>
      <c r="B51" s="118" t="s">
        <v>304</v>
      </c>
      <c r="C51" s="117" t="s">
        <v>806</v>
      </c>
      <c r="D51" s="47">
        <v>228</v>
      </c>
      <c r="E51" s="19"/>
      <c r="F51" s="119">
        <f t="shared" si="1"/>
        <v>0</v>
      </c>
    </row>
    <row r="52" spans="1:6" s="89" customFormat="1" ht="12.75">
      <c r="A52" s="117"/>
      <c r="B52" s="118" t="s">
        <v>305</v>
      </c>
      <c r="C52" s="117" t="s">
        <v>806</v>
      </c>
      <c r="D52" s="47">
        <f>8*1.8+15*2.5+1.4*2+2.7*18+3*2+3.6*4+14*(0.5+0.6)+2.1+2.4+3*3+5.2*2+5*3.2+4*4.2+2.6+55</f>
        <v>253.4</v>
      </c>
      <c r="E52" s="19"/>
      <c r="F52" s="119">
        <f t="shared" si="1"/>
        <v>0</v>
      </c>
    </row>
    <row r="53" spans="1:6" s="89" customFormat="1" ht="12.75">
      <c r="A53" s="201" t="s">
        <v>351</v>
      </c>
      <c r="B53" s="202"/>
      <c r="C53" s="202"/>
      <c r="D53" s="202"/>
      <c r="E53" s="203"/>
      <c r="F53" s="121">
        <f>SUM(F45:F52)</f>
        <v>0</v>
      </c>
    </row>
    <row r="54" spans="1:6" s="89" customFormat="1" ht="12.75">
      <c r="A54" s="204"/>
      <c r="B54" s="204"/>
      <c r="C54" s="204"/>
      <c r="D54" s="204"/>
      <c r="E54" s="204"/>
      <c r="F54" s="204"/>
    </row>
    <row r="55" spans="1:6" s="168" customFormat="1" ht="12.75">
      <c r="A55" s="64" t="s">
        <v>347</v>
      </c>
      <c r="B55" s="205" t="s">
        <v>349</v>
      </c>
      <c r="C55" s="206"/>
      <c r="D55" s="206"/>
      <c r="E55" s="206"/>
      <c r="F55" s="207"/>
    </row>
    <row r="56" spans="1:6" s="168" customFormat="1" ht="12.75">
      <c r="A56" s="140" t="s">
        <v>218</v>
      </c>
      <c r="B56" s="101" t="s">
        <v>348</v>
      </c>
      <c r="C56" s="32"/>
      <c r="D56" s="32"/>
      <c r="E56" s="32"/>
      <c r="F56" s="109"/>
    </row>
    <row r="57" spans="1:6" s="168" customFormat="1" ht="12.75">
      <c r="A57" s="125"/>
      <c r="B57" s="141" t="s">
        <v>663</v>
      </c>
      <c r="C57" s="144"/>
      <c r="D57" s="144"/>
      <c r="E57" s="106"/>
      <c r="F57" s="169"/>
    </row>
    <row r="58" spans="1:6" s="168" customFormat="1" ht="12.75">
      <c r="A58" s="125"/>
      <c r="B58" s="126" t="s">
        <v>465</v>
      </c>
      <c r="C58" s="127" t="s">
        <v>834</v>
      </c>
      <c r="D58" s="78">
        <v>14</v>
      </c>
      <c r="E58" s="19"/>
      <c r="F58" s="128">
        <f aca="true" t="shared" si="2" ref="F58:F64">D58*E58</f>
        <v>0</v>
      </c>
    </row>
    <row r="59" spans="1:6" s="168" customFormat="1" ht="12.75">
      <c r="A59" s="125"/>
      <c r="B59" s="126" t="s">
        <v>460</v>
      </c>
      <c r="C59" s="127" t="s">
        <v>834</v>
      </c>
      <c r="D59" s="78">
        <v>4</v>
      </c>
      <c r="E59" s="19"/>
      <c r="F59" s="128">
        <f t="shared" si="2"/>
        <v>0</v>
      </c>
    </row>
    <row r="60" spans="1:6" s="168" customFormat="1" ht="12.75">
      <c r="A60" s="125"/>
      <c r="B60" s="126" t="s">
        <v>463</v>
      </c>
      <c r="C60" s="127" t="s">
        <v>834</v>
      </c>
      <c r="D60" s="78">
        <v>14</v>
      </c>
      <c r="E60" s="19"/>
      <c r="F60" s="128">
        <f t="shared" si="2"/>
        <v>0</v>
      </c>
    </row>
    <row r="61" spans="1:6" s="168" customFormat="1" ht="12.75">
      <c r="A61" s="125"/>
      <c r="B61" s="126" t="s">
        <v>464</v>
      </c>
      <c r="C61" s="127" t="s">
        <v>834</v>
      </c>
      <c r="D61" s="78">
        <v>6</v>
      </c>
      <c r="E61" s="19"/>
      <c r="F61" s="128">
        <f t="shared" si="2"/>
        <v>0</v>
      </c>
    </row>
    <row r="62" spans="1:6" s="168" customFormat="1" ht="12.75">
      <c r="A62" s="125"/>
      <c r="B62" s="126" t="s">
        <v>462</v>
      </c>
      <c r="C62" s="127" t="s">
        <v>834</v>
      </c>
      <c r="D62" s="78">
        <v>4</v>
      </c>
      <c r="E62" s="19"/>
      <c r="F62" s="128">
        <f t="shared" si="2"/>
        <v>0</v>
      </c>
    </row>
    <row r="63" spans="1:6" s="168" customFormat="1" ht="12.75">
      <c r="A63" s="125"/>
      <c r="B63" s="126" t="s">
        <v>459</v>
      </c>
      <c r="C63" s="127" t="s">
        <v>834</v>
      </c>
      <c r="D63" s="78">
        <v>18</v>
      </c>
      <c r="E63" s="19"/>
      <c r="F63" s="128">
        <f t="shared" si="2"/>
        <v>0</v>
      </c>
    </row>
    <row r="64" spans="1:6" s="75" customFormat="1" ht="12.75">
      <c r="A64" s="125"/>
      <c r="B64" s="126" t="s">
        <v>461</v>
      </c>
      <c r="C64" s="127" t="s">
        <v>834</v>
      </c>
      <c r="D64" s="78">
        <v>6</v>
      </c>
      <c r="E64" s="19"/>
      <c r="F64" s="128">
        <f t="shared" si="2"/>
        <v>0</v>
      </c>
    </row>
    <row r="65" spans="1:6" s="75" customFormat="1" ht="12.75">
      <c r="A65" s="208" t="s">
        <v>352</v>
      </c>
      <c r="B65" s="209"/>
      <c r="C65" s="209"/>
      <c r="D65" s="209"/>
      <c r="E65" s="210"/>
      <c r="F65" s="129">
        <f>SUM(F58:F64)</f>
        <v>0</v>
      </c>
    </row>
    <row r="66" spans="1:6" s="75" customFormat="1" ht="12.75">
      <c r="A66" s="197"/>
      <c r="B66" s="197"/>
      <c r="C66" s="197"/>
      <c r="D66" s="197"/>
      <c r="E66" s="197"/>
      <c r="F66" s="197"/>
    </row>
    <row r="67" spans="1:6" s="89" customFormat="1" ht="12.75">
      <c r="A67" s="116" t="s">
        <v>353</v>
      </c>
      <c r="B67" s="198" t="s">
        <v>350</v>
      </c>
      <c r="C67" s="199"/>
      <c r="D67" s="199"/>
      <c r="E67" s="199"/>
      <c r="F67" s="200"/>
    </row>
    <row r="68" spans="1:6" s="75" customFormat="1" ht="12.75">
      <c r="A68" s="117"/>
      <c r="B68" s="101" t="s">
        <v>663</v>
      </c>
      <c r="C68" s="73"/>
      <c r="D68" s="33"/>
      <c r="E68" s="33"/>
      <c r="F68" s="132"/>
    </row>
    <row r="69" spans="1:6" s="75" customFormat="1" ht="12.75">
      <c r="A69" s="26"/>
      <c r="B69" s="133" t="s">
        <v>11</v>
      </c>
      <c r="C69" s="127" t="s">
        <v>834</v>
      </c>
      <c r="D69" s="19">
        <v>2</v>
      </c>
      <c r="E69" s="19"/>
      <c r="F69" s="128">
        <f>D69*E69</f>
        <v>0</v>
      </c>
    </row>
    <row r="70" spans="1:6" s="75" customFormat="1" ht="12.75">
      <c r="A70" s="26"/>
      <c r="B70" s="110" t="s">
        <v>664</v>
      </c>
      <c r="C70" s="134"/>
      <c r="D70" s="33"/>
      <c r="E70" s="33"/>
      <c r="F70" s="132"/>
    </row>
    <row r="71" spans="1:6" s="168" customFormat="1" ht="12.75">
      <c r="A71" s="125"/>
      <c r="B71" s="135" t="s">
        <v>21</v>
      </c>
      <c r="C71" s="136" t="s">
        <v>834</v>
      </c>
      <c r="D71" s="78">
        <v>6</v>
      </c>
      <c r="E71" s="19"/>
      <c r="F71" s="128">
        <f aca="true" t="shared" si="3" ref="F71:F91">D71*E71</f>
        <v>0</v>
      </c>
    </row>
    <row r="72" spans="1:6" s="168" customFormat="1" ht="12.75">
      <c r="A72" s="125"/>
      <c r="B72" s="135" t="s">
        <v>22</v>
      </c>
      <c r="C72" s="136" t="s">
        <v>834</v>
      </c>
      <c r="D72" s="78">
        <v>15</v>
      </c>
      <c r="E72" s="19"/>
      <c r="F72" s="128">
        <f t="shared" si="3"/>
        <v>0</v>
      </c>
    </row>
    <row r="73" spans="1:6" s="168" customFormat="1" ht="12.75">
      <c r="A73" s="125"/>
      <c r="B73" s="135" t="s">
        <v>23</v>
      </c>
      <c r="C73" s="136" t="s">
        <v>834</v>
      </c>
      <c r="D73" s="78">
        <v>2</v>
      </c>
      <c r="E73" s="19"/>
      <c r="F73" s="128">
        <f t="shared" si="3"/>
        <v>0</v>
      </c>
    </row>
    <row r="74" spans="1:6" s="168" customFormat="1" ht="12.75">
      <c r="A74" s="125"/>
      <c r="B74" s="135" t="s">
        <v>24</v>
      </c>
      <c r="C74" s="136" t="s">
        <v>834</v>
      </c>
      <c r="D74" s="78">
        <v>10</v>
      </c>
      <c r="E74" s="19"/>
      <c r="F74" s="128">
        <f t="shared" si="3"/>
        <v>0</v>
      </c>
    </row>
    <row r="75" spans="1:6" s="168" customFormat="1" ht="12.75">
      <c r="A75" s="125"/>
      <c r="B75" s="135" t="s">
        <v>25</v>
      </c>
      <c r="C75" s="136" t="s">
        <v>834</v>
      </c>
      <c r="D75" s="78">
        <v>8</v>
      </c>
      <c r="E75" s="19"/>
      <c r="F75" s="128">
        <f t="shared" si="3"/>
        <v>0</v>
      </c>
    </row>
    <row r="76" spans="1:6" s="168" customFormat="1" ht="12.75">
      <c r="A76" s="125"/>
      <c r="B76" s="135" t="s">
        <v>26</v>
      </c>
      <c r="C76" s="136" t="s">
        <v>834</v>
      </c>
      <c r="D76" s="78">
        <v>2</v>
      </c>
      <c r="E76" s="19"/>
      <c r="F76" s="128">
        <f t="shared" si="3"/>
        <v>0</v>
      </c>
    </row>
    <row r="77" spans="1:6" s="168" customFormat="1" ht="12.75">
      <c r="A77" s="125"/>
      <c r="B77" s="135" t="s">
        <v>27</v>
      </c>
      <c r="C77" s="136" t="s">
        <v>834</v>
      </c>
      <c r="D77" s="78">
        <v>2</v>
      </c>
      <c r="E77" s="19"/>
      <c r="F77" s="128">
        <f t="shared" si="3"/>
        <v>0</v>
      </c>
    </row>
    <row r="78" spans="1:6" s="168" customFormat="1" ht="12.75">
      <c r="A78" s="125"/>
      <c r="B78" s="135" t="s">
        <v>28</v>
      </c>
      <c r="C78" s="136" t="s">
        <v>834</v>
      </c>
      <c r="D78" s="78">
        <v>14</v>
      </c>
      <c r="E78" s="19"/>
      <c r="F78" s="128">
        <f t="shared" si="3"/>
        <v>0</v>
      </c>
    </row>
    <row r="79" spans="1:6" s="168" customFormat="1" ht="12.75">
      <c r="A79" s="125"/>
      <c r="B79" s="135" t="s">
        <v>29</v>
      </c>
      <c r="C79" s="136" t="s">
        <v>834</v>
      </c>
      <c r="D79" s="78">
        <v>1</v>
      </c>
      <c r="E79" s="19"/>
      <c r="F79" s="128">
        <f t="shared" si="3"/>
        <v>0</v>
      </c>
    </row>
    <row r="80" spans="1:6" s="168" customFormat="1" ht="12.75">
      <c r="A80" s="125"/>
      <c r="B80" s="135" t="s">
        <v>30</v>
      </c>
      <c r="C80" s="136" t="s">
        <v>834</v>
      </c>
      <c r="D80" s="78">
        <v>1</v>
      </c>
      <c r="E80" s="19"/>
      <c r="F80" s="128">
        <f t="shared" si="3"/>
        <v>0</v>
      </c>
    </row>
    <row r="81" spans="1:6" s="168" customFormat="1" ht="12.75">
      <c r="A81" s="125"/>
      <c r="B81" s="135" t="s">
        <v>31</v>
      </c>
      <c r="C81" s="136" t="s">
        <v>834</v>
      </c>
      <c r="D81" s="78">
        <v>2</v>
      </c>
      <c r="E81" s="19"/>
      <c r="F81" s="128">
        <f t="shared" si="3"/>
        <v>0</v>
      </c>
    </row>
    <row r="82" spans="1:6" s="168" customFormat="1" ht="12.75">
      <c r="A82" s="125"/>
      <c r="B82" s="135" t="s">
        <v>32</v>
      </c>
      <c r="C82" s="136" t="s">
        <v>834</v>
      </c>
      <c r="D82" s="78">
        <v>1</v>
      </c>
      <c r="E82" s="19"/>
      <c r="F82" s="128">
        <f t="shared" si="3"/>
        <v>0</v>
      </c>
    </row>
    <row r="83" spans="1:6" s="168" customFormat="1" ht="12.75">
      <c r="A83" s="125"/>
      <c r="B83" s="135" t="s">
        <v>33</v>
      </c>
      <c r="C83" s="136" t="s">
        <v>834</v>
      </c>
      <c r="D83" s="78">
        <v>1</v>
      </c>
      <c r="E83" s="19"/>
      <c r="F83" s="128">
        <f t="shared" si="3"/>
        <v>0</v>
      </c>
    </row>
    <row r="84" spans="1:6" s="168" customFormat="1" ht="12.75">
      <c r="A84" s="125"/>
      <c r="B84" s="135" t="s">
        <v>34</v>
      </c>
      <c r="C84" s="136" t="s">
        <v>834</v>
      </c>
      <c r="D84" s="78">
        <v>2</v>
      </c>
      <c r="E84" s="19"/>
      <c r="F84" s="128">
        <f t="shared" si="3"/>
        <v>0</v>
      </c>
    </row>
    <row r="85" spans="1:6" s="168" customFormat="1" ht="12.75">
      <c r="A85" s="125"/>
      <c r="B85" s="135" t="s">
        <v>35</v>
      </c>
      <c r="C85" s="136" t="s">
        <v>834</v>
      </c>
      <c r="D85" s="78">
        <v>2</v>
      </c>
      <c r="E85" s="19"/>
      <c r="F85" s="128">
        <f t="shared" si="3"/>
        <v>0</v>
      </c>
    </row>
    <row r="86" spans="1:6" s="168" customFormat="1" ht="12.75">
      <c r="A86" s="125"/>
      <c r="B86" s="135" t="s">
        <v>36</v>
      </c>
      <c r="C86" s="136" t="s">
        <v>834</v>
      </c>
      <c r="D86" s="78">
        <v>2</v>
      </c>
      <c r="E86" s="19"/>
      <c r="F86" s="128">
        <f t="shared" si="3"/>
        <v>0</v>
      </c>
    </row>
    <row r="87" spans="1:6" s="168" customFormat="1" ht="12.75">
      <c r="A87" s="125"/>
      <c r="B87" s="135" t="s">
        <v>37</v>
      </c>
      <c r="C87" s="136" t="s">
        <v>834</v>
      </c>
      <c r="D87" s="78">
        <v>5</v>
      </c>
      <c r="E87" s="19"/>
      <c r="F87" s="128">
        <f t="shared" si="3"/>
        <v>0</v>
      </c>
    </row>
    <row r="88" spans="1:6" s="168" customFormat="1" ht="12.75">
      <c r="A88" s="125"/>
      <c r="B88" s="135" t="s">
        <v>38</v>
      </c>
      <c r="C88" s="136" t="s">
        <v>834</v>
      </c>
      <c r="D88" s="78">
        <v>4</v>
      </c>
      <c r="E88" s="19"/>
      <c r="F88" s="128">
        <f t="shared" si="3"/>
        <v>0</v>
      </c>
    </row>
    <row r="89" spans="1:6" s="168" customFormat="1" ht="12.75">
      <c r="A89" s="125"/>
      <c r="B89" s="135" t="s">
        <v>39</v>
      </c>
      <c r="C89" s="136" t="s">
        <v>834</v>
      </c>
      <c r="D89" s="78">
        <v>1</v>
      </c>
      <c r="E89" s="19"/>
      <c r="F89" s="128">
        <f t="shared" si="3"/>
        <v>0</v>
      </c>
    </row>
    <row r="90" spans="1:6" s="168" customFormat="1" ht="12.75">
      <c r="A90" s="125"/>
      <c r="B90" s="135" t="s">
        <v>40</v>
      </c>
      <c r="C90" s="136" t="s">
        <v>744</v>
      </c>
      <c r="D90" s="78">
        <v>10.26</v>
      </c>
      <c r="E90" s="19"/>
      <c r="F90" s="128">
        <f t="shared" si="3"/>
        <v>0</v>
      </c>
    </row>
    <row r="91" spans="1:6" s="168" customFormat="1" ht="12.75">
      <c r="A91" s="125"/>
      <c r="B91" s="135" t="s">
        <v>41</v>
      </c>
      <c r="C91" s="136" t="s">
        <v>834</v>
      </c>
      <c r="D91" s="78">
        <v>9</v>
      </c>
      <c r="E91" s="19"/>
      <c r="F91" s="128">
        <f t="shared" si="3"/>
        <v>0</v>
      </c>
    </row>
    <row r="92" spans="1:6" s="168" customFormat="1" ht="12.75">
      <c r="A92" s="26"/>
      <c r="B92" s="110" t="s">
        <v>665</v>
      </c>
      <c r="C92" s="122"/>
      <c r="D92" s="137"/>
      <c r="E92" s="137"/>
      <c r="F92" s="161"/>
    </row>
    <row r="93" spans="1:6" s="75" customFormat="1" ht="12.75">
      <c r="A93" s="26"/>
      <c r="B93" s="133" t="s">
        <v>12</v>
      </c>
      <c r="C93" s="26" t="s">
        <v>13</v>
      </c>
      <c r="D93" s="19">
        <v>5</v>
      </c>
      <c r="E93" s="33"/>
      <c r="F93" s="128">
        <f>D93*E93</f>
        <v>0</v>
      </c>
    </row>
    <row r="94" spans="1:6" s="75" customFormat="1" ht="12.75">
      <c r="A94" s="26"/>
      <c r="B94" s="133" t="s">
        <v>82</v>
      </c>
      <c r="C94" s="26" t="s">
        <v>13</v>
      </c>
      <c r="D94" s="19">
        <v>1</v>
      </c>
      <c r="E94" s="33"/>
      <c r="F94" s="128">
        <f>D94*E94</f>
        <v>0</v>
      </c>
    </row>
    <row r="95" spans="1:6" s="75" customFormat="1" ht="12.75">
      <c r="A95" s="26"/>
      <c r="B95" s="133" t="s">
        <v>611</v>
      </c>
      <c r="C95" s="26" t="s">
        <v>744</v>
      </c>
      <c r="D95" s="19">
        <f>6*2.1</f>
        <v>12.600000000000001</v>
      </c>
      <c r="E95" s="19"/>
      <c r="F95" s="128">
        <f>D95*E95</f>
        <v>0</v>
      </c>
    </row>
    <row r="96" spans="1:6" s="75" customFormat="1" ht="12.75">
      <c r="A96" s="208" t="s">
        <v>354</v>
      </c>
      <c r="B96" s="209"/>
      <c r="C96" s="209"/>
      <c r="D96" s="209"/>
      <c r="E96" s="210"/>
      <c r="F96" s="129">
        <f>SUM(F69:F95)</f>
        <v>0</v>
      </c>
    </row>
    <row r="97" spans="1:6" s="75" customFormat="1" ht="12.75">
      <c r="A97" s="197"/>
      <c r="B97" s="197"/>
      <c r="C97" s="197"/>
      <c r="D97" s="197"/>
      <c r="E97" s="197"/>
      <c r="F97" s="197"/>
    </row>
    <row r="98" spans="1:6" s="89" customFormat="1" ht="12.75">
      <c r="A98" s="116" t="s">
        <v>355</v>
      </c>
      <c r="B98" s="198" t="s">
        <v>666</v>
      </c>
      <c r="C98" s="199"/>
      <c r="D98" s="199"/>
      <c r="E98" s="199"/>
      <c r="F98" s="200"/>
    </row>
    <row r="99" spans="1:6" s="89" customFormat="1" ht="12.75">
      <c r="A99" s="117"/>
      <c r="B99" s="170" t="s">
        <v>466</v>
      </c>
      <c r="C99" s="171" t="s">
        <v>744</v>
      </c>
      <c r="D99" s="120">
        <v>13.8</v>
      </c>
      <c r="E99" s="47"/>
      <c r="F99" s="119">
        <f>D99*E99</f>
        <v>0</v>
      </c>
    </row>
    <row r="100" spans="1:6" s="89" customFormat="1" ht="12.75">
      <c r="A100" s="117"/>
      <c r="B100" s="118" t="s">
        <v>467</v>
      </c>
      <c r="C100" s="117" t="s">
        <v>744</v>
      </c>
      <c r="D100" s="47">
        <v>13.8</v>
      </c>
      <c r="E100" s="47"/>
      <c r="F100" s="119">
        <f>D100*E100</f>
        <v>0</v>
      </c>
    </row>
    <row r="101" spans="1:6" s="89" customFormat="1" ht="12.75">
      <c r="A101" s="117"/>
      <c r="B101" s="118" t="s">
        <v>58</v>
      </c>
      <c r="C101" s="117" t="s">
        <v>744</v>
      </c>
      <c r="D101" s="47">
        <v>7</v>
      </c>
      <c r="E101" s="47"/>
      <c r="F101" s="119">
        <f>D101*E101</f>
        <v>0</v>
      </c>
    </row>
    <row r="102" spans="1:6" s="89" customFormat="1" ht="12.75">
      <c r="A102" s="201" t="s">
        <v>356</v>
      </c>
      <c r="B102" s="202"/>
      <c r="C102" s="202"/>
      <c r="D102" s="202"/>
      <c r="E102" s="203"/>
      <c r="F102" s="121">
        <f>SUM(F99:F101)</f>
        <v>0</v>
      </c>
    </row>
    <row r="103" spans="1:6" s="89" customFormat="1" ht="12.75">
      <c r="A103" s="204"/>
      <c r="B103" s="204"/>
      <c r="C103" s="204"/>
      <c r="D103" s="204"/>
      <c r="E103" s="204"/>
      <c r="F103" s="204"/>
    </row>
    <row r="104" spans="1:6" s="75" customFormat="1" ht="12.75">
      <c r="A104" s="64" t="s">
        <v>357</v>
      </c>
      <c r="B104" s="205" t="s">
        <v>667</v>
      </c>
      <c r="C104" s="206"/>
      <c r="D104" s="206"/>
      <c r="E104" s="206"/>
      <c r="F104" s="207"/>
    </row>
    <row r="105" spans="1:6" s="75" customFormat="1" ht="12.75">
      <c r="A105" s="26"/>
      <c r="B105" s="126" t="s">
        <v>668</v>
      </c>
      <c r="C105" s="26" t="s">
        <v>744</v>
      </c>
      <c r="D105" s="19">
        <v>1271.78</v>
      </c>
      <c r="E105" s="19"/>
      <c r="F105" s="128">
        <f aca="true" t="shared" si="4" ref="F105:F110">D105*E105</f>
        <v>0</v>
      </c>
    </row>
    <row r="106" spans="1:6" s="75" customFormat="1" ht="12.75">
      <c r="A106" s="26"/>
      <c r="B106" s="126" t="s">
        <v>612</v>
      </c>
      <c r="C106" s="26" t="s">
        <v>744</v>
      </c>
      <c r="D106" s="19">
        <v>1264.78</v>
      </c>
      <c r="E106" s="19"/>
      <c r="F106" s="128">
        <f t="shared" si="4"/>
        <v>0</v>
      </c>
    </row>
    <row r="107" spans="1:6" s="75" customFormat="1" ht="12.75">
      <c r="A107" s="26"/>
      <c r="B107" s="126" t="s">
        <v>613</v>
      </c>
      <c r="C107" s="26" t="s">
        <v>744</v>
      </c>
      <c r="D107" s="19">
        <v>7</v>
      </c>
      <c r="E107" s="19"/>
      <c r="F107" s="128">
        <f t="shared" si="4"/>
        <v>0</v>
      </c>
    </row>
    <row r="108" spans="1:6" s="75" customFormat="1" ht="12.75">
      <c r="A108" s="26"/>
      <c r="B108" s="126" t="s">
        <v>669</v>
      </c>
      <c r="C108" s="26" t="s">
        <v>806</v>
      </c>
      <c r="D108" s="19">
        <v>154.99</v>
      </c>
      <c r="E108" s="19"/>
      <c r="F108" s="128">
        <f t="shared" si="4"/>
        <v>0</v>
      </c>
    </row>
    <row r="109" spans="1:6" s="75" customFormat="1" ht="12.75">
      <c r="A109" s="26"/>
      <c r="B109" s="126" t="s">
        <v>271</v>
      </c>
      <c r="C109" s="26" t="s">
        <v>806</v>
      </c>
      <c r="D109" s="19">
        <v>2.5</v>
      </c>
      <c r="E109" s="19"/>
      <c r="F109" s="128">
        <f t="shared" si="4"/>
        <v>0</v>
      </c>
    </row>
    <row r="110" spans="1:6" ht="12.75">
      <c r="A110" s="26"/>
      <c r="B110" s="126" t="s">
        <v>272</v>
      </c>
      <c r="C110" s="26" t="s">
        <v>806</v>
      </c>
      <c r="D110" s="19">
        <v>107</v>
      </c>
      <c r="E110" s="19"/>
      <c r="F110" s="128">
        <f t="shared" si="4"/>
        <v>0</v>
      </c>
    </row>
    <row r="111" spans="1:6" ht="12.75">
      <c r="A111" s="208" t="s">
        <v>358</v>
      </c>
      <c r="B111" s="209"/>
      <c r="C111" s="209"/>
      <c r="D111" s="209"/>
      <c r="E111" s="210"/>
      <c r="F111" s="129">
        <f>SUM(F105:F110)</f>
        <v>0</v>
      </c>
    </row>
    <row r="112" spans="1:6" ht="12.75">
      <c r="A112" s="197"/>
      <c r="B112" s="197"/>
      <c r="C112" s="197"/>
      <c r="D112" s="197"/>
      <c r="E112" s="197"/>
      <c r="F112" s="197"/>
    </row>
    <row r="113" spans="1:6" s="89" customFormat="1" ht="12.75">
      <c r="A113" s="116" t="s">
        <v>359</v>
      </c>
      <c r="B113" s="198" t="s">
        <v>670</v>
      </c>
      <c r="C113" s="199"/>
      <c r="D113" s="199"/>
      <c r="E113" s="199"/>
      <c r="F113" s="200"/>
    </row>
    <row r="114" spans="1:6" s="75" customFormat="1" ht="12.75">
      <c r="A114" s="66"/>
      <c r="B114" s="143" t="s">
        <v>395</v>
      </c>
      <c r="C114" s="26" t="s">
        <v>744</v>
      </c>
      <c r="D114" s="72">
        <v>755</v>
      </c>
      <c r="E114" s="19"/>
      <c r="F114" s="128">
        <f>D114*E114</f>
        <v>0</v>
      </c>
    </row>
    <row r="115" spans="1:6" s="75" customFormat="1" ht="12.75">
      <c r="A115" s="67"/>
      <c r="B115" s="143" t="s">
        <v>671</v>
      </c>
      <c r="C115" s="26" t="s">
        <v>744</v>
      </c>
      <c r="D115" s="19">
        <v>77</v>
      </c>
      <c r="E115" s="19"/>
      <c r="F115" s="128">
        <f>D115*E115</f>
        <v>0</v>
      </c>
    </row>
    <row r="116" spans="1:6" s="75" customFormat="1" ht="12.75">
      <c r="A116" s="67"/>
      <c r="B116" s="143" t="s">
        <v>396</v>
      </c>
      <c r="C116" s="26" t="s">
        <v>744</v>
      </c>
      <c r="D116" s="19">
        <v>105</v>
      </c>
      <c r="E116" s="19"/>
      <c r="F116" s="128">
        <f>D116*E116</f>
        <v>0</v>
      </c>
    </row>
    <row r="117" spans="1:6" s="75" customFormat="1" ht="12.75">
      <c r="A117" s="26"/>
      <c r="B117" s="126" t="s">
        <v>672</v>
      </c>
      <c r="C117" s="26" t="s">
        <v>744</v>
      </c>
      <c r="D117" s="19">
        <v>221.45</v>
      </c>
      <c r="E117" s="19"/>
      <c r="F117" s="128">
        <f>D117*E117</f>
        <v>0</v>
      </c>
    </row>
    <row r="118" spans="1:6" s="75" customFormat="1" ht="12.75">
      <c r="A118" s="208" t="s">
        <v>360</v>
      </c>
      <c r="B118" s="209"/>
      <c r="C118" s="209"/>
      <c r="D118" s="209"/>
      <c r="E118" s="210"/>
      <c r="F118" s="129">
        <f>SUM(F114:F117)</f>
        <v>0</v>
      </c>
    </row>
    <row r="119" spans="1:6" s="75" customFormat="1" ht="12.75">
      <c r="A119" s="197"/>
      <c r="B119" s="197"/>
      <c r="C119" s="197"/>
      <c r="D119" s="197"/>
      <c r="E119" s="197"/>
      <c r="F119" s="197"/>
    </row>
    <row r="120" spans="1:6" s="89" customFormat="1" ht="12.75">
      <c r="A120" s="123" t="s">
        <v>361</v>
      </c>
      <c r="B120" s="211" t="s">
        <v>362</v>
      </c>
      <c r="C120" s="212"/>
      <c r="D120" s="212"/>
      <c r="E120" s="212"/>
      <c r="F120" s="212"/>
    </row>
    <row r="121" spans="1:6" s="75" customFormat="1" ht="12.75">
      <c r="A121" s="64" t="s">
        <v>364</v>
      </c>
      <c r="B121" s="213" t="s">
        <v>363</v>
      </c>
      <c r="C121" s="214"/>
      <c r="D121" s="214"/>
      <c r="E121" s="214"/>
      <c r="F121" s="214"/>
    </row>
    <row r="122" spans="1:6" s="89" customFormat="1" ht="12.75">
      <c r="A122" s="26"/>
      <c r="B122" s="141" t="s">
        <v>673</v>
      </c>
      <c r="C122" s="122"/>
      <c r="D122" s="137"/>
      <c r="E122" s="137"/>
      <c r="F122" s="142"/>
    </row>
    <row r="123" spans="1:6" s="89" customFormat="1" ht="12.75">
      <c r="A123" s="117"/>
      <c r="B123" s="118" t="s">
        <v>674</v>
      </c>
      <c r="C123" s="117" t="s">
        <v>744</v>
      </c>
      <c r="D123" s="47">
        <v>959.21</v>
      </c>
      <c r="E123" s="19"/>
      <c r="F123" s="119">
        <f>D123*E123</f>
        <v>0</v>
      </c>
    </row>
    <row r="124" spans="1:6" s="89" customFormat="1" ht="12.75">
      <c r="A124" s="117"/>
      <c r="B124" s="118" t="s">
        <v>675</v>
      </c>
      <c r="C124" s="117" t="s">
        <v>744</v>
      </c>
      <c r="D124" s="47">
        <v>809.07</v>
      </c>
      <c r="E124" s="19"/>
      <c r="F124" s="119">
        <f>D124*E124</f>
        <v>0</v>
      </c>
    </row>
    <row r="125" spans="1:6" s="89" customFormat="1" ht="12.75">
      <c r="A125" s="117"/>
      <c r="B125" s="118" t="s">
        <v>676</v>
      </c>
      <c r="C125" s="117" t="s">
        <v>744</v>
      </c>
      <c r="D125" s="47">
        <v>959.21</v>
      </c>
      <c r="E125" s="19"/>
      <c r="F125" s="119">
        <f>D125*E125</f>
        <v>0</v>
      </c>
    </row>
    <row r="126" spans="1:6" s="89" customFormat="1" ht="12.75">
      <c r="A126" s="117"/>
      <c r="B126" s="118" t="s">
        <v>677</v>
      </c>
      <c r="C126" s="117" t="s">
        <v>744</v>
      </c>
      <c r="D126" s="47">
        <v>959.21</v>
      </c>
      <c r="E126" s="19"/>
      <c r="F126" s="119">
        <f>D126*E126</f>
        <v>0</v>
      </c>
    </row>
    <row r="127" spans="1:6" s="75" customFormat="1" ht="12.75">
      <c r="A127" s="117"/>
      <c r="B127" s="124" t="s">
        <v>678</v>
      </c>
      <c r="C127" s="73"/>
      <c r="D127" s="33"/>
      <c r="E127" s="33"/>
      <c r="F127" s="132"/>
    </row>
    <row r="128" spans="1:6" s="75" customFormat="1" ht="12.75">
      <c r="A128" s="26"/>
      <c r="B128" s="126" t="s">
        <v>675</v>
      </c>
      <c r="C128" s="26" t="s">
        <v>744</v>
      </c>
      <c r="D128" s="19">
        <v>724.74</v>
      </c>
      <c r="E128" s="19"/>
      <c r="F128" s="128">
        <f>D128*E128</f>
        <v>0</v>
      </c>
    </row>
    <row r="129" spans="1:6" s="75" customFormat="1" ht="12.75">
      <c r="A129" s="208" t="s">
        <v>366</v>
      </c>
      <c r="B129" s="209"/>
      <c r="C129" s="209"/>
      <c r="D129" s="209"/>
      <c r="E129" s="210"/>
      <c r="F129" s="129">
        <f>SUM(F123:F128)</f>
        <v>0</v>
      </c>
    </row>
    <row r="130" spans="1:6" s="75" customFormat="1" ht="12.75">
      <c r="A130" s="197"/>
      <c r="B130" s="197"/>
      <c r="C130" s="197"/>
      <c r="D130" s="197"/>
      <c r="E130" s="197"/>
      <c r="F130" s="197"/>
    </row>
    <row r="131" spans="1:6" s="89" customFormat="1" ht="12.75">
      <c r="A131" s="116" t="s">
        <v>367</v>
      </c>
      <c r="B131" s="198" t="s">
        <v>365</v>
      </c>
      <c r="C131" s="199"/>
      <c r="D131" s="199"/>
      <c r="E131" s="199"/>
      <c r="F131" s="200"/>
    </row>
    <row r="132" spans="1:6" s="75" customFormat="1" ht="12.75">
      <c r="A132" s="117"/>
      <c r="B132" s="124" t="s">
        <v>679</v>
      </c>
      <c r="C132" s="73"/>
      <c r="D132" s="33"/>
      <c r="E132" s="33"/>
      <c r="F132" s="132"/>
    </row>
    <row r="133" spans="1:6" s="75" customFormat="1" ht="12.75">
      <c r="A133" s="26"/>
      <c r="B133" s="126" t="s">
        <v>680</v>
      </c>
      <c r="C133" s="26" t="s">
        <v>744</v>
      </c>
      <c r="D133" s="19">
        <v>1036.82</v>
      </c>
      <c r="E133" s="19"/>
      <c r="F133" s="128">
        <f>D133*E133</f>
        <v>0</v>
      </c>
    </row>
    <row r="134" spans="1:6" s="75" customFormat="1" ht="12.75">
      <c r="A134" s="26"/>
      <c r="B134" s="126" t="s">
        <v>674</v>
      </c>
      <c r="C134" s="26" t="s">
        <v>744</v>
      </c>
      <c r="D134" s="19">
        <v>460.27</v>
      </c>
      <c r="E134" s="19"/>
      <c r="F134" s="128">
        <f>D134*E134</f>
        <v>0</v>
      </c>
    </row>
    <row r="135" spans="1:6" s="75" customFormat="1" ht="12.75">
      <c r="A135" s="26"/>
      <c r="B135" s="126" t="s">
        <v>675</v>
      </c>
      <c r="C135" s="26" t="s">
        <v>744</v>
      </c>
      <c r="D135" s="19">
        <v>576.55</v>
      </c>
      <c r="E135" s="19"/>
      <c r="F135" s="128">
        <f>D135*E135</f>
        <v>0</v>
      </c>
    </row>
    <row r="136" spans="1:6" s="75" customFormat="1" ht="12.75">
      <c r="A136" s="26"/>
      <c r="B136" s="126" t="s">
        <v>681</v>
      </c>
      <c r="C136" s="26" t="s">
        <v>744</v>
      </c>
      <c r="D136" s="19">
        <v>460.27</v>
      </c>
      <c r="E136" s="19"/>
      <c r="F136" s="128">
        <f>D136*E136</f>
        <v>0</v>
      </c>
    </row>
    <row r="137" spans="1:6" s="75" customFormat="1" ht="12.75">
      <c r="A137" s="26"/>
      <c r="B137" s="126" t="s">
        <v>682</v>
      </c>
      <c r="C137" s="26" t="s">
        <v>744</v>
      </c>
      <c r="D137" s="19">
        <v>460.27</v>
      </c>
      <c r="E137" s="19"/>
      <c r="F137" s="128">
        <f>D137*E137</f>
        <v>0</v>
      </c>
    </row>
    <row r="138" spans="1:6" s="75" customFormat="1" ht="12.75">
      <c r="A138" s="208" t="s">
        <v>368</v>
      </c>
      <c r="B138" s="209"/>
      <c r="C138" s="209"/>
      <c r="D138" s="209"/>
      <c r="E138" s="210"/>
      <c r="F138" s="129">
        <f>SUM(F133:F137)</f>
        <v>0</v>
      </c>
    </row>
    <row r="139" spans="1:6" s="75" customFormat="1" ht="12.75">
      <c r="A139" s="197"/>
      <c r="B139" s="197"/>
      <c r="C139" s="197"/>
      <c r="D139" s="197"/>
      <c r="E139" s="197"/>
      <c r="F139" s="197"/>
    </row>
    <row r="140" spans="1:6" s="89" customFormat="1" ht="12.75">
      <c r="A140" s="116" t="s">
        <v>369</v>
      </c>
      <c r="B140" s="198" t="s">
        <v>683</v>
      </c>
      <c r="C140" s="199"/>
      <c r="D140" s="199"/>
      <c r="E140" s="199"/>
      <c r="F140" s="200"/>
    </row>
    <row r="141" spans="1:6" s="89" customFormat="1" ht="12.75">
      <c r="A141" s="117"/>
      <c r="B141" s="118" t="s">
        <v>684</v>
      </c>
      <c r="C141" s="117" t="s">
        <v>744</v>
      </c>
      <c r="D141" s="19">
        <v>1707</v>
      </c>
      <c r="E141" s="19"/>
      <c r="F141" s="119">
        <f aca="true" t="shared" si="5" ref="F141:F148">D141*E141</f>
        <v>0</v>
      </c>
    </row>
    <row r="142" spans="1:6" s="89" customFormat="1" ht="12.75">
      <c r="A142" s="117"/>
      <c r="B142" s="118" t="s">
        <v>685</v>
      </c>
      <c r="C142" s="117" t="s">
        <v>744</v>
      </c>
      <c r="D142" s="19">
        <v>1304.1</v>
      </c>
      <c r="E142" s="19"/>
      <c r="F142" s="119">
        <f t="shared" si="5"/>
        <v>0</v>
      </c>
    </row>
    <row r="143" spans="1:6" s="89" customFormat="1" ht="12.75">
      <c r="A143" s="117"/>
      <c r="B143" s="118" t="s">
        <v>686</v>
      </c>
      <c r="C143" s="117" t="s">
        <v>744</v>
      </c>
      <c r="D143" s="19">
        <f>140+74+10</f>
        <v>224</v>
      </c>
      <c r="E143" s="19"/>
      <c r="F143" s="119">
        <f t="shared" si="5"/>
        <v>0</v>
      </c>
    </row>
    <row r="144" spans="1:6" s="89" customFormat="1" ht="12.75">
      <c r="A144" s="117"/>
      <c r="B144" s="118" t="s">
        <v>782</v>
      </c>
      <c r="C144" s="117" t="s">
        <v>744</v>
      </c>
      <c r="D144" s="19">
        <f>36</f>
        <v>36</v>
      </c>
      <c r="E144" s="19"/>
      <c r="F144" s="119">
        <f t="shared" si="5"/>
        <v>0</v>
      </c>
    </row>
    <row r="145" spans="1:6" s="89" customFormat="1" ht="12.75">
      <c r="A145" s="117"/>
      <c r="B145" s="118" t="s">
        <v>783</v>
      </c>
      <c r="C145" s="117" t="s">
        <v>744</v>
      </c>
      <c r="D145" s="19">
        <f>D144</f>
        <v>36</v>
      </c>
      <c r="E145" s="19"/>
      <c r="F145" s="119">
        <f t="shared" si="5"/>
        <v>0</v>
      </c>
    </row>
    <row r="146" spans="1:6" s="89" customFormat="1" ht="12.75">
      <c r="A146" s="117"/>
      <c r="B146" s="118" t="s">
        <v>14</v>
      </c>
      <c r="C146" s="117" t="s">
        <v>744</v>
      </c>
      <c r="D146" s="19">
        <v>470</v>
      </c>
      <c r="E146" s="19"/>
      <c r="F146" s="119">
        <f t="shared" si="5"/>
        <v>0</v>
      </c>
    </row>
    <row r="147" spans="1:6" s="89" customFormat="1" ht="12.75">
      <c r="A147" s="117"/>
      <c r="B147" s="118" t="s">
        <v>687</v>
      </c>
      <c r="C147" s="117" t="s">
        <v>744</v>
      </c>
      <c r="D147" s="19">
        <v>885</v>
      </c>
      <c r="E147" s="19"/>
      <c r="F147" s="119">
        <f t="shared" si="5"/>
        <v>0</v>
      </c>
    </row>
    <row r="148" spans="1:6" s="89" customFormat="1" ht="12.75">
      <c r="A148" s="117"/>
      <c r="B148" s="118" t="s">
        <v>688</v>
      </c>
      <c r="C148" s="117" t="s">
        <v>806</v>
      </c>
      <c r="D148" s="19">
        <f>77</f>
        <v>77</v>
      </c>
      <c r="E148" s="19"/>
      <c r="F148" s="119">
        <f t="shared" si="5"/>
        <v>0</v>
      </c>
    </row>
    <row r="149" spans="1:6" s="89" customFormat="1" ht="12.75">
      <c r="A149" s="201" t="s">
        <v>370</v>
      </c>
      <c r="B149" s="202"/>
      <c r="C149" s="202"/>
      <c r="D149" s="202"/>
      <c r="E149" s="203"/>
      <c r="F149" s="121">
        <f>SUM(F141:F148)</f>
        <v>0</v>
      </c>
    </row>
    <row r="150" spans="1:6" s="89" customFormat="1" ht="12.75">
      <c r="A150" s="204"/>
      <c r="B150" s="204"/>
      <c r="C150" s="204"/>
      <c r="D150" s="204"/>
      <c r="E150" s="204"/>
      <c r="F150" s="204"/>
    </row>
    <row r="151" spans="1:6" s="75" customFormat="1" ht="12.75">
      <c r="A151" s="64" t="s">
        <v>371</v>
      </c>
      <c r="B151" s="205" t="s">
        <v>689</v>
      </c>
      <c r="C151" s="206"/>
      <c r="D151" s="206"/>
      <c r="E151" s="206"/>
      <c r="F151" s="207"/>
    </row>
    <row r="152" spans="1:6" s="75" customFormat="1" ht="12.75">
      <c r="A152" s="26"/>
      <c r="B152" s="126" t="s">
        <v>690</v>
      </c>
      <c r="C152" s="26" t="s">
        <v>806</v>
      </c>
      <c r="D152" s="19">
        <v>32.8</v>
      </c>
      <c r="E152" s="19"/>
      <c r="F152" s="128">
        <f>D152*E152</f>
        <v>0</v>
      </c>
    </row>
    <row r="153" spans="1:6" s="75" customFormat="1" ht="12.75">
      <c r="A153" s="26"/>
      <c r="B153" s="126" t="s">
        <v>784</v>
      </c>
      <c r="C153" s="26" t="s">
        <v>806</v>
      </c>
      <c r="D153" s="19">
        <f>D155+100</f>
        <v>648</v>
      </c>
      <c r="E153" s="19"/>
      <c r="F153" s="128">
        <f>D153*E153</f>
        <v>0</v>
      </c>
    </row>
    <row r="154" spans="1:6" s="75" customFormat="1" ht="12.75">
      <c r="A154" s="26"/>
      <c r="B154" s="126" t="s">
        <v>691</v>
      </c>
      <c r="C154" s="26" t="s">
        <v>806</v>
      </c>
      <c r="D154" s="19">
        <f>D156+100</f>
        <v>100</v>
      </c>
      <c r="E154" s="19"/>
      <c r="F154" s="128">
        <f>D154*E154</f>
        <v>0</v>
      </c>
    </row>
    <row r="155" spans="1:6" s="75" customFormat="1" ht="12.75">
      <c r="A155" s="26"/>
      <c r="B155" s="172" t="s">
        <v>692</v>
      </c>
      <c r="C155" s="26" t="s">
        <v>806</v>
      </c>
      <c r="D155" s="19">
        <f>4*(26+7+17)+(19+8+12)*2+(50+23+21+20+14+14+17+28+17+13+23)+(16+14)</f>
        <v>548</v>
      </c>
      <c r="E155" s="19"/>
      <c r="F155" s="128">
        <f>D155*E155</f>
        <v>0</v>
      </c>
    </row>
    <row r="156" spans="1:6" s="75" customFormat="1" ht="12.75">
      <c r="A156" s="208" t="s">
        <v>372</v>
      </c>
      <c r="B156" s="209"/>
      <c r="C156" s="209"/>
      <c r="D156" s="209"/>
      <c r="E156" s="210"/>
      <c r="F156" s="129">
        <f>SUM(F152:F155)</f>
        <v>0</v>
      </c>
    </row>
    <row r="157" spans="1:6" s="75" customFormat="1" ht="12.75">
      <c r="A157" s="197"/>
      <c r="B157" s="197"/>
      <c r="C157" s="197"/>
      <c r="D157" s="197"/>
      <c r="E157" s="197"/>
      <c r="F157" s="197"/>
    </row>
    <row r="158" spans="1:6" s="89" customFormat="1" ht="12.75">
      <c r="A158" s="116" t="s">
        <v>373</v>
      </c>
      <c r="B158" s="198" t="s">
        <v>693</v>
      </c>
      <c r="C158" s="199"/>
      <c r="D158" s="199"/>
      <c r="E158" s="199"/>
      <c r="F158" s="200"/>
    </row>
    <row r="159" spans="1:6" s="75" customFormat="1" ht="12.75">
      <c r="A159" s="117"/>
      <c r="B159" s="124" t="s">
        <v>694</v>
      </c>
      <c r="C159" s="73"/>
      <c r="D159" s="33"/>
      <c r="E159" s="33"/>
      <c r="F159" s="132"/>
    </row>
    <row r="160" spans="1:6" s="75" customFormat="1" ht="12.75">
      <c r="A160" s="26"/>
      <c r="B160" s="126" t="s">
        <v>695</v>
      </c>
      <c r="C160" s="26" t="s">
        <v>744</v>
      </c>
      <c r="D160" s="19">
        <v>638.78</v>
      </c>
      <c r="E160" s="19"/>
      <c r="F160" s="128">
        <f>D160*E160</f>
        <v>0</v>
      </c>
    </row>
    <row r="161" spans="1:6" s="89" customFormat="1" ht="12.75">
      <c r="A161" s="26"/>
      <c r="B161" s="173" t="s">
        <v>696</v>
      </c>
      <c r="C161" s="117" t="s">
        <v>744</v>
      </c>
      <c r="D161" s="47">
        <v>77.295</v>
      </c>
      <c r="E161" s="19"/>
      <c r="F161" s="119">
        <f>D161*E161</f>
        <v>0</v>
      </c>
    </row>
    <row r="162" spans="1:6" s="75" customFormat="1" ht="12.75">
      <c r="A162" s="117"/>
      <c r="B162" s="124" t="s">
        <v>697</v>
      </c>
      <c r="C162" s="73"/>
      <c r="D162" s="33"/>
      <c r="E162" s="33"/>
      <c r="F162" s="132"/>
    </row>
    <row r="163" spans="1:6" s="75" customFormat="1" ht="12.75">
      <c r="A163" s="26"/>
      <c r="B163" s="126" t="s">
        <v>614</v>
      </c>
      <c r="C163" s="26" t="s">
        <v>744</v>
      </c>
      <c r="D163" s="19">
        <v>606.18</v>
      </c>
      <c r="E163" s="19"/>
      <c r="F163" s="128">
        <f>D163*E163</f>
        <v>0</v>
      </c>
    </row>
    <row r="164" spans="1:6" s="89" customFormat="1" ht="12.75">
      <c r="A164" s="26"/>
      <c r="B164" s="141" t="s">
        <v>678</v>
      </c>
      <c r="C164" s="122"/>
      <c r="D164" s="137"/>
      <c r="E164" s="33"/>
      <c r="F164" s="142"/>
    </row>
    <row r="165" spans="1:6" s="89" customFormat="1" ht="12.75">
      <c r="A165" s="117"/>
      <c r="B165" s="118" t="s">
        <v>698</v>
      </c>
      <c r="C165" s="117" t="s">
        <v>744</v>
      </c>
      <c r="D165" s="47">
        <v>732.68</v>
      </c>
      <c r="E165" s="19"/>
      <c r="F165" s="119">
        <f>D165*E165</f>
        <v>0</v>
      </c>
    </row>
    <row r="166" spans="1:6" s="75" customFormat="1" ht="12.75">
      <c r="A166" s="117"/>
      <c r="B166" s="124" t="s">
        <v>699</v>
      </c>
      <c r="C166" s="73"/>
      <c r="D166" s="33"/>
      <c r="E166" s="33"/>
      <c r="F166" s="132"/>
    </row>
    <row r="167" spans="1:6" s="75" customFormat="1" ht="12.75">
      <c r="A167" s="26"/>
      <c r="B167" s="126" t="s">
        <v>615</v>
      </c>
      <c r="C167" s="26" t="s">
        <v>744</v>
      </c>
      <c r="D167" s="19">
        <v>257.6</v>
      </c>
      <c r="E167" s="19"/>
      <c r="F167" s="128">
        <f>D167*E167</f>
        <v>0</v>
      </c>
    </row>
    <row r="168" spans="1:6" s="75" customFormat="1" ht="12.75">
      <c r="A168" s="26"/>
      <c r="B168" s="126" t="s">
        <v>616</v>
      </c>
      <c r="C168" s="26" t="s">
        <v>744</v>
      </c>
      <c r="D168" s="19">
        <v>54.8</v>
      </c>
      <c r="E168" s="19"/>
      <c r="F168" s="128">
        <f>D168*E168</f>
        <v>0</v>
      </c>
    </row>
    <row r="169" spans="1:6" s="75" customFormat="1" ht="12.75">
      <c r="A169" s="26"/>
      <c r="B169" s="126" t="s">
        <v>617</v>
      </c>
      <c r="C169" s="26" t="s">
        <v>744</v>
      </c>
      <c r="D169" s="19">
        <v>170.5</v>
      </c>
      <c r="E169" s="19"/>
      <c r="F169" s="128">
        <f>D169*E169</f>
        <v>0</v>
      </c>
    </row>
    <row r="170" spans="1:6" s="75" customFormat="1" ht="12.75">
      <c r="A170" s="208" t="s">
        <v>374</v>
      </c>
      <c r="B170" s="209"/>
      <c r="C170" s="209"/>
      <c r="D170" s="209"/>
      <c r="E170" s="210"/>
      <c r="F170" s="129">
        <f>SUM(F160:F169)</f>
        <v>0</v>
      </c>
    </row>
    <row r="171" spans="1:6" s="75" customFormat="1" ht="12.75">
      <c r="A171" s="197"/>
      <c r="B171" s="197"/>
      <c r="C171" s="197"/>
      <c r="D171" s="197"/>
      <c r="E171" s="197"/>
      <c r="F171" s="197"/>
    </row>
    <row r="172" spans="1:6" s="89" customFormat="1" ht="12.75">
      <c r="A172" s="116" t="s">
        <v>375</v>
      </c>
      <c r="B172" s="198" t="s">
        <v>700</v>
      </c>
      <c r="C172" s="199"/>
      <c r="D172" s="199"/>
      <c r="E172" s="199"/>
      <c r="F172" s="200"/>
    </row>
    <row r="173" spans="1:6" s="89" customFormat="1" ht="12.75">
      <c r="A173" s="117"/>
      <c r="B173" s="170" t="s">
        <v>618</v>
      </c>
      <c r="C173" s="171" t="s">
        <v>744</v>
      </c>
      <c r="D173" s="120">
        <v>43.5</v>
      </c>
      <c r="E173" s="19"/>
      <c r="F173" s="119">
        <f aca="true" t="shared" si="6" ref="F173:F193">D173*E173</f>
        <v>0</v>
      </c>
    </row>
    <row r="174" spans="1:6" s="89" customFormat="1" ht="12.75">
      <c r="A174" s="117"/>
      <c r="B174" s="170" t="s">
        <v>15</v>
      </c>
      <c r="C174" s="171" t="s">
        <v>744</v>
      </c>
      <c r="D174" s="120">
        <v>10.5</v>
      </c>
      <c r="E174" s="19"/>
      <c r="F174" s="119">
        <f t="shared" si="6"/>
        <v>0</v>
      </c>
    </row>
    <row r="175" spans="1:6" s="89" customFormat="1" ht="12.75">
      <c r="A175" s="117"/>
      <c r="B175" s="170" t="s">
        <v>16</v>
      </c>
      <c r="C175" s="171" t="s">
        <v>744</v>
      </c>
      <c r="D175" s="120">
        <v>53</v>
      </c>
      <c r="E175" s="19"/>
      <c r="F175" s="119">
        <f t="shared" si="6"/>
        <v>0</v>
      </c>
    </row>
    <row r="176" spans="1:6" s="89" customFormat="1" ht="12.75">
      <c r="A176" s="117"/>
      <c r="B176" s="170" t="s">
        <v>619</v>
      </c>
      <c r="C176" s="171" t="s">
        <v>744</v>
      </c>
      <c r="D176" s="120">
        <v>35.7</v>
      </c>
      <c r="E176" s="19"/>
      <c r="F176" s="119">
        <f t="shared" si="6"/>
        <v>0</v>
      </c>
    </row>
    <row r="177" spans="1:6" s="89" customFormat="1" ht="12.75">
      <c r="A177" s="117"/>
      <c r="B177" s="170" t="s">
        <v>620</v>
      </c>
      <c r="C177" s="171" t="s">
        <v>806</v>
      </c>
      <c r="D177" s="120">
        <v>65.8</v>
      </c>
      <c r="E177" s="19"/>
      <c r="F177" s="119">
        <f t="shared" si="6"/>
        <v>0</v>
      </c>
    </row>
    <row r="178" spans="1:6" s="89" customFormat="1" ht="12.75">
      <c r="A178" s="117"/>
      <c r="B178" s="118" t="s">
        <v>621</v>
      </c>
      <c r="C178" s="117" t="s">
        <v>806</v>
      </c>
      <c r="D178" s="47">
        <f>D177+(2*2)+(2*0.4)+(2*2.45)+(2.6+0.8+1.55+0.5+1.55)+(1.8+0.5+1.2)+(2.25+4.85+6.4)</f>
        <v>99.5</v>
      </c>
      <c r="E178" s="19"/>
      <c r="F178" s="119">
        <f t="shared" si="6"/>
        <v>0</v>
      </c>
    </row>
    <row r="179" spans="1:6" s="89" customFormat="1" ht="12.75">
      <c r="A179" s="117"/>
      <c r="B179" s="118" t="s">
        <v>622</v>
      </c>
      <c r="C179" s="117" t="s">
        <v>806</v>
      </c>
      <c r="D179" s="47">
        <f>5*(3.9+1.2)+(4*1.65)+3*(2.55+1.65)+6*(1.65+1.05)+(1.2*4)+(0.8*6)+2*(1.65*4*3)+(3*0.9*3)+2*(1.65*3)+(0.6*3)+(0.45*2)</f>
        <v>130.8</v>
      </c>
      <c r="E179" s="19"/>
      <c r="F179" s="119">
        <f t="shared" si="6"/>
        <v>0</v>
      </c>
    </row>
    <row r="180" spans="1:6" s="89" customFormat="1" ht="12.75">
      <c r="A180" s="117"/>
      <c r="B180" s="118" t="s">
        <v>623</v>
      </c>
      <c r="C180" s="117" t="s">
        <v>806</v>
      </c>
      <c r="D180" s="47">
        <v>90.4</v>
      </c>
      <c r="E180" s="19"/>
      <c r="F180" s="119">
        <f t="shared" si="6"/>
        <v>0</v>
      </c>
    </row>
    <row r="181" spans="1:6" s="89" customFormat="1" ht="12.75">
      <c r="A181" s="117"/>
      <c r="B181" s="118" t="s">
        <v>17</v>
      </c>
      <c r="C181" s="117" t="s">
        <v>806</v>
      </c>
      <c r="D181" s="47">
        <v>19.2</v>
      </c>
      <c r="E181" s="19"/>
      <c r="F181" s="119">
        <f t="shared" si="6"/>
        <v>0</v>
      </c>
    </row>
    <row r="182" spans="1:6" s="89" customFormat="1" ht="12.75">
      <c r="A182" s="117"/>
      <c r="B182" s="170" t="s">
        <v>701</v>
      </c>
      <c r="C182" s="174" t="s">
        <v>834</v>
      </c>
      <c r="D182" s="120">
        <v>2</v>
      </c>
      <c r="E182" s="19"/>
      <c r="F182" s="119">
        <f t="shared" si="6"/>
        <v>0</v>
      </c>
    </row>
    <row r="183" spans="1:6" s="89" customFormat="1" ht="12.75">
      <c r="A183" s="117"/>
      <c r="B183" s="118" t="s">
        <v>624</v>
      </c>
      <c r="C183" s="117" t="s">
        <v>806</v>
      </c>
      <c r="D183" s="47">
        <v>10.9</v>
      </c>
      <c r="E183" s="19"/>
      <c r="F183" s="119">
        <f t="shared" si="6"/>
        <v>0</v>
      </c>
    </row>
    <row r="184" spans="1:6" s="89" customFormat="1" ht="12.75">
      <c r="A184" s="117"/>
      <c r="B184" s="118" t="s">
        <v>702</v>
      </c>
      <c r="C184" s="117" t="s">
        <v>806</v>
      </c>
      <c r="D184" s="47">
        <v>11.79</v>
      </c>
      <c r="E184" s="19"/>
      <c r="F184" s="119">
        <f t="shared" si="6"/>
        <v>0</v>
      </c>
    </row>
    <row r="185" spans="1:6" s="89" customFormat="1" ht="12.75">
      <c r="A185" s="117"/>
      <c r="B185" s="118" t="s">
        <v>625</v>
      </c>
      <c r="C185" s="144" t="s">
        <v>834</v>
      </c>
      <c r="D185" s="47">
        <v>1</v>
      </c>
      <c r="E185" s="19"/>
      <c r="F185" s="119">
        <f t="shared" si="6"/>
        <v>0</v>
      </c>
    </row>
    <row r="186" spans="1:6" s="48" customFormat="1" ht="12.75">
      <c r="A186" s="117"/>
      <c r="B186" s="170" t="s">
        <v>18</v>
      </c>
      <c r="C186" s="171" t="s">
        <v>703</v>
      </c>
      <c r="D186" s="120">
        <v>2</v>
      </c>
      <c r="E186" s="19"/>
      <c r="F186" s="119">
        <f t="shared" si="6"/>
        <v>0</v>
      </c>
    </row>
    <row r="187" spans="1:6" s="48" customFormat="1" ht="12.75">
      <c r="A187" s="117"/>
      <c r="B187" s="170" t="s">
        <v>19</v>
      </c>
      <c r="C187" s="171" t="s">
        <v>834</v>
      </c>
      <c r="D187" s="120">
        <v>8</v>
      </c>
      <c r="E187" s="47"/>
      <c r="F187" s="119">
        <f t="shared" si="6"/>
        <v>0</v>
      </c>
    </row>
    <row r="188" spans="1:6" s="48" customFormat="1" ht="12.75">
      <c r="A188" s="117"/>
      <c r="B188" s="170" t="s">
        <v>20</v>
      </c>
      <c r="C188" s="171" t="s">
        <v>703</v>
      </c>
      <c r="D188" s="120">
        <v>2</v>
      </c>
      <c r="E188" s="47"/>
      <c r="F188" s="119">
        <f t="shared" si="6"/>
        <v>0</v>
      </c>
    </row>
    <row r="189" spans="1:6" s="48" customFormat="1" ht="12.75">
      <c r="A189" s="117"/>
      <c r="B189" s="170" t="s">
        <v>704</v>
      </c>
      <c r="C189" s="171" t="s">
        <v>806</v>
      </c>
      <c r="D189" s="120">
        <v>2.85</v>
      </c>
      <c r="E189" s="19"/>
      <c r="F189" s="119">
        <f t="shared" si="6"/>
        <v>0</v>
      </c>
    </row>
    <row r="190" spans="1:6" s="48" customFormat="1" ht="12.75">
      <c r="A190" s="117"/>
      <c r="B190" s="170" t="s">
        <v>705</v>
      </c>
      <c r="C190" s="171" t="s">
        <v>806</v>
      </c>
      <c r="D190" s="120">
        <f>4.6*2</f>
        <v>9.2</v>
      </c>
      <c r="E190" s="19"/>
      <c r="F190" s="119">
        <f t="shared" si="6"/>
        <v>0</v>
      </c>
    </row>
    <row r="191" spans="1:6" s="48" customFormat="1" ht="12.75">
      <c r="A191" s="117"/>
      <c r="B191" s="170" t="s">
        <v>706</v>
      </c>
      <c r="C191" s="174" t="s">
        <v>834</v>
      </c>
      <c r="D191" s="120">
        <v>3</v>
      </c>
      <c r="E191" s="19"/>
      <c r="F191" s="119">
        <f t="shared" si="6"/>
        <v>0</v>
      </c>
    </row>
    <row r="192" spans="1:6" s="48" customFormat="1" ht="12.75">
      <c r="A192" s="117"/>
      <c r="B192" s="170" t="s">
        <v>707</v>
      </c>
      <c r="C192" s="174" t="s">
        <v>834</v>
      </c>
      <c r="D192" s="120">
        <v>2</v>
      </c>
      <c r="E192" s="19"/>
      <c r="F192" s="119">
        <f t="shared" si="6"/>
        <v>0</v>
      </c>
    </row>
    <row r="193" spans="1:6" s="48" customFormat="1" ht="12.75">
      <c r="A193" s="117"/>
      <c r="B193" s="170" t="s">
        <v>708</v>
      </c>
      <c r="C193" s="174" t="s">
        <v>834</v>
      </c>
      <c r="D193" s="120">
        <v>1</v>
      </c>
      <c r="E193" s="19"/>
      <c r="F193" s="119">
        <f t="shared" si="6"/>
        <v>0</v>
      </c>
    </row>
    <row r="194" spans="1:6" s="48" customFormat="1" ht="12.75">
      <c r="A194" s="201" t="s">
        <v>376</v>
      </c>
      <c r="B194" s="202"/>
      <c r="C194" s="202"/>
      <c r="D194" s="202"/>
      <c r="E194" s="203"/>
      <c r="F194" s="121">
        <f>SUM(F173:F193)</f>
        <v>0</v>
      </c>
    </row>
    <row r="195" spans="1:6" s="95" customFormat="1" ht="12.75">
      <c r="A195" s="77"/>
      <c r="B195" s="74"/>
      <c r="C195" s="115"/>
      <c r="D195" s="50"/>
      <c r="E195" s="88"/>
      <c r="F195" s="50"/>
    </row>
    <row r="196" spans="1:6" s="60" customFormat="1" ht="12.75">
      <c r="A196" s="45" t="s">
        <v>408</v>
      </c>
      <c r="B196" s="68" t="s">
        <v>409</v>
      </c>
      <c r="C196" s="6"/>
      <c r="D196" s="19"/>
      <c r="E196" s="24"/>
      <c r="F196" s="17"/>
    </row>
    <row r="197" spans="1:6" s="48" customFormat="1" ht="12.75">
      <c r="A197" s="107" t="s">
        <v>196</v>
      </c>
      <c r="B197" s="113" t="s">
        <v>197</v>
      </c>
      <c r="C197" s="46"/>
      <c r="D197" s="47"/>
      <c r="E197" s="86"/>
      <c r="F197" s="50"/>
    </row>
    <row r="198" spans="1:6" s="60" customFormat="1" ht="12.75">
      <c r="A198" s="45" t="s">
        <v>822</v>
      </c>
      <c r="B198" s="68" t="s">
        <v>824</v>
      </c>
      <c r="C198" s="6"/>
      <c r="D198" s="19"/>
      <c r="E198" s="24"/>
      <c r="F198" s="17"/>
    </row>
    <row r="199" spans="1:6" s="48" customFormat="1" ht="12.75">
      <c r="A199" s="107" t="s">
        <v>825</v>
      </c>
      <c r="B199" s="113" t="s">
        <v>790</v>
      </c>
      <c r="C199" s="46"/>
      <c r="D199" s="47"/>
      <c r="E199" s="86"/>
      <c r="F199" s="50"/>
    </row>
    <row r="200" spans="1:6" s="48" customFormat="1" ht="12.75">
      <c r="A200" s="144"/>
      <c r="B200" s="138" t="s">
        <v>827</v>
      </c>
      <c r="C200" s="144" t="s">
        <v>806</v>
      </c>
      <c r="D200" s="120">
        <v>172</v>
      </c>
      <c r="E200" s="24"/>
      <c r="F200" s="50">
        <f>E200*D200</f>
        <v>0</v>
      </c>
    </row>
    <row r="201" spans="1:6" s="48" customFormat="1" ht="12.75">
      <c r="A201" s="144"/>
      <c r="B201" s="138" t="s">
        <v>828</v>
      </c>
      <c r="C201" s="144" t="s">
        <v>806</v>
      </c>
      <c r="D201" s="120">
        <v>169</v>
      </c>
      <c r="E201" s="24"/>
      <c r="F201" s="50">
        <f>E201*D201</f>
        <v>0</v>
      </c>
    </row>
    <row r="202" spans="1:6" s="48" customFormat="1" ht="12.75">
      <c r="A202" s="144"/>
      <c r="B202" s="138" t="s">
        <v>829</v>
      </c>
      <c r="C202" s="144" t="s">
        <v>806</v>
      </c>
      <c r="D202" s="120">
        <v>66</v>
      </c>
      <c r="E202" s="24"/>
      <c r="F202" s="50">
        <f>E202*D202</f>
        <v>0</v>
      </c>
    </row>
    <row r="203" spans="1:6" s="48" customFormat="1" ht="12.75">
      <c r="A203" s="144"/>
      <c r="B203" s="138" t="s">
        <v>830</v>
      </c>
      <c r="C203" s="144" t="s">
        <v>806</v>
      </c>
      <c r="D203" s="47">
        <v>39</v>
      </c>
      <c r="E203" s="24"/>
      <c r="F203" s="50">
        <f>E203*D203</f>
        <v>0</v>
      </c>
    </row>
    <row r="204" spans="1:6" s="95" customFormat="1" ht="12.75">
      <c r="A204" s="144"/>
      <c r="B204" s="138" t="s">
        <v>831</v>
      </c>
      <c r="C204" s="144" t="s">
        <v>806</v>
      </c>
      <c r="D204" s="120">
        <v>87</v>
      </c>
      <c r="E204" s="24"/>
      <c r="F204" s="50">
        <f>E204*D204</f>
        <v>0</v>
      </c>
    </row>
    <row r="205" spans="1:6" s="60" customFormat="1" ht="12.75">
      <c r="A205" s="45" t="s">
        <v>832</v>
      </c>
      <c r="B205" s="1" t="s">
        <v>791</v>
      </c>
      <c r="C205" s="1"/>
      <c r="D205" s="11"/>
      <c r="E205" s="24"/>
      <c r="F205" s="15"/>
    </row>
    <row r="206" spans="1:6" s="60" customFormat="1" ht="12.75">
      <c r="A206" s="42"/>
      <c r="B206" s="143" t="s">
        <v>833</v>
      </c>
      <c r="C206" s="42" t="s">
        <v>834</v>
      </c>
      <c r="D206" s="78">
        <v>125</v>
      </c>
      <c r="E206" s="10"/>
      <c r="F206" s="17">
        <f aca="true" t="shared" si="7" ref="F206:F213">E206*D206</f>
        <v>0</v>
      </c>
    </row>
    <row r="207" spans="1:6" s="60" customFormat="1" ht="12.75">
      <c r="A207" s="42"/>
      <c r="B207" s="143" t="s">
        <v>835</v>
      </c>
      <c r="C207" s="42" t="s">
        <v>834</v>
      </c>
      <c r="D207" s="78">
        <v>30</v>
      </c>
      <c r="E207" s="10"/>
      <c r="F207" s="17">
        <f t="shared" si="7"/>
        <v>0</v>
      </c>
    </row>
    <row r="208" spans="1:6" s="60" customFormat="1" ht="12.75">
      <c r="A208" s="42"/>
      <c r="B208" s="143" t="s">
        <v>836</v>
      </c>
      <c r="C208" s="42" t="s">
        <v>834</v>
      </c>
      <c r="D208" s="78">
        <v>30</v>
      </c>
      <c r="E208" s="10"/>
      <c r="F208" s="17">
        <f t="shared" si="7"/>
        <v>0</v>
      </c>
    </row>
    <row r="209" spans="1:6" s="60" customFormat="1" ht="12.75">
      <c r="A209" s="42"/>
      <c r="B209" s="143" t="s">
        <v>837</v>
      </c>
      <c r="C209" s="42" t="s">
        <v>834</v>
      </c>
      <c r="D209" s="78">
        <v>11</v>
      </c>
      <c r="E209" s="10"/>
      <c r="F209" s="17">
        <f t="shared" si="7"/>
        <v>0</v>
      </c>
    </row>
    <row r="210" spans="1:6" s="60" customFormat="1" ht="12.75">
      <c r="A210" s="42"/>
      <c r="B210" s="143" t="s">
        <v>838</v>
      </c>
      <c r="C210" s="42" t="s">
        <v>834</v>
      </c>
      <c r="D210" s="19">
        <v>1</v>
      </c>
      <c r="E210" s="10"/>
      <c r="F210" s="17">
        <f t="shared" si="7"/>
        <v>0</v>
      </c>
    </row>
    <row r="211" spans="1:6" s="60" customFormat="1" ht="12.75">
      <c r="A211" s="42"/>
      <c r="B211" s="143" t="s">
        <v>839</v>
      </c>
      <c r="C211" s="42" t="s">
        <v>834</v>
      </c>
      <c r="D211" s="19">
        <v>1</v>
      </c>
      <c r="E211" s="10"/>
      <c r="F211" s="17">
        <f t="shared" si="7"/>
        <v>0</v>
      </c>
    </row>
    <row r="212" spans="1:6" s="167" customFormat="1" ht="12.75">
      <c r="A212" s="42"/>
      <c r="B212" s="143" t="s">
        <v>840</v>
      </c>
      <c r="C212" s="42" t="s">
        <v>834</v>
      </c>
      <c r="D212" s="19">
        <v>5</v>
      </c>
      <c r="E212" s="10"/>
      <c r="F212" s="17">
        <f t="shared" si="7"/>
        <v>0</v>
      </c>
    </row>
    <row r="213" spans="1:6" s="48" customFormat="1" ht="12.75">
      <c r="A213" s="144"/>
      <c r="B213" s="138" t="s">
        <v>841</v>
      </c>
      <c r="C213" s="144" t="s">
        <v>834</v>
      </c>
      <c r="D213" s="47">
        <v>1</v>
      </c>
      <c r="E213" s="10"/>
      <c r="F213" s="50">
        <f t="shared" si="7"/>
        <v>0</v>
      </c>
    </row>
    <row r="214" spans="1:6" s="60" customFormat="1" ht="12.75">
      <c r="A214" s="45" t="s">
        <v>842</v>
      </c>
      <c r="B214" s="1" t="s">
        <v>792</v>
      </c>
      <c r="C214" s="1"/>
      <c r="D214" s="11"/>
      <c r="E214" s="24"/>
      <c r="F214" s="15"/>
    </row>
    <row r="215" spans="1:6" s="60" customFormat="1" ht="12.75">
      <c r="A215" s="42"/>
      <c r="B215" s="143" t="s">
        <v>844</v>
      </c>
      <c r="C215" s="42" t="s">
        <v>834</v>
      </c>
      <c r="D215" s="19">
        <v>13</v>
      </c>
      <c r="E215" s="10"/>
      <c r="F215" s="17">
        <f aca="true" t="shared" si="8" ref="F215:F221">E215*D215</f>
        <v>0</v>
      </c>
    </row>
    <row r="216" spans="1:6" s="60" customFormat="1" ht="12.75">
      <c r="A216" s="42"/>
      <c r="B216" s="143" t="s">
        <v>845</v>
      </c>
      <c r="C216" s="42" t="s">
        <v>834</v>
      </c>
      <c r="D216" s="19">
        <v>4</v>
      </c>
      <c r="E216" s="10"/>
      <c r="F216" s="17">
        <f t="shared" si="8"/>
        <v>0</v>
      </c>
    </row>
    <row r="217" spans="1:6" s="60" customFormat="1" ht="12.75">
      <c r="A217" s="42"/>
      <c r="B217" s="143" t="s">
        <v>846</v>
      </c>
      <c r="C217" s="42" t="s">
        <v>834</v>
      </c>
      <c r="D217" s="19">
        <v>2</v>
      </c>
      <c r="E217" s="10"/>
      <c r="F217" s="17">
        <f t="shared" si="8"/>
        <v>0</v>
      </c>
    </row>
    <row r="218" spans="1:6" s="60" customFormat="1" ht="12.75">
      <c r="A218" s="42"/>
      <c r="B218" s="143" t="s">
        <v>847</v>
      </c>
      <c r="C218" s="42" t="s">
        <v>834</v>
      </c>
      <c r="D218" s="19">
        <v>5</v>
      </c>
      <c r="E218" s="10"/>
      <c r="F218" s="17">
        <f t="shared" si="8"/>
        <v>0</v>
      </c>
    </row>
    <row r="219" spans="1:6" s="60" customFormat="1" ht="12.75">
      <c r="A219" s="42"/>
      <c r="B219" s="143" t="s">
        <v>848</v>
      </c>
      <c r="C219" s="42" t="s">
        <v>834</v>
      </c>
      <c r="D219" s="19">
        <v>11</v>
      </c>
      <c r="E219" s="10"/>
      <c r="F219" s="17">
        <f t="shared" si="8"/>
        <v>0</v>
      </c>
    </row>
    <row r="220" spans="1:6" s="60" customFormat="1" ht="12.75">
      <c r="A220" s="42"/>
      <c r="B220" s="143" t="s">
        <v>849</v>
      </c>
      <c r="C220" s="42" t="s">
        <v>834</v>
      </c>
      <c r="D220" s="19">
        <v>12</v>
      </c>
      <c r="E220" s="10"/>
      <c r="F220" s="17">
        <f t="shared" si="8"/>
        <v>0</v>
      </c>
    </row>
    <row r="221" spans="1:6" s="60" customFormat="1" ht="12.75">
      <c r="A221" s="42"/>
      <c r="B221" s="143" t="s">
        <v>850</v>
      </c>
      <c r="C221" s="42" t="s">
        <v>834</v>
      </c>
      <c r="D221" s="19">
        <v>6</v>
      </c>
      <c r="E221" s="10"/>
      <c r="F221" s="17">
        <f t="shared" si="8"/>
        <v>0</v>
      </c>
    </row>
    <row r="222" spans="1:6" s="48" customFormat="1" ht="12.75">
      <c r="A222" s="107" t="s">
        <v>851</v>
      </c>
      <c r="B222" s="8" t="s">
        <v>793</v>
      </c>
      <c r="C222" s="8"/>
      <c r="D222" s="111"/>
      <c r="E222" s="24"/>
      <c r="F222" s="82"/>
    </row>
    <row r="223" spans="1:6" s="48" customFormat="1" ht="12.75">
      <c r="A223" s="144"/>
      <c r="B223" s="138" t="s">
        <v>853</v>
      </c>
      <c r="C223" s="144" t="s">
        <v>834</v>
      </c>
      <c r="D223" s="120">
        <v>91</v>
      </c>
      <c r="E223" s="10"/>
      <c r="F223" s="50">
        <f aca="true" t="shared" si="9" ref="F223:F233">E223*D223</f>
        <v>0</v>
      </c>
    </row>
    <row r="224" spans="1:6" s="95" customFormat="1" ht="12.75">
      <c r="A224" s="144"/>
      <c r="B224" s="138" t="s">
        <v>854</v>
      </c>
      <c r="C224" s="144" t="s">
        <v>834</v>
      </c>
      <c r="D224" s="120">
        <v>28</v>
      </c>
      <c r="E224" s="10"/>
      <c r="F224" s="50">
        <f t="shared" si="9"/>
        <v>0</v>
      </c>
    </row>
    <row r="225" spans="1:6" s="60" customFormat="1" ht="12.75">
      <c r="A225" s="42"/>
      <c r="B225" s="143" t="s">
        <v>855</v>
      </c>
      <c r="C225" s="42" t="s">
        <v>834</v>
      </c>
      <c r="D225" s="78">
        <v>20</v>
      </c>
      <c r="E225" s="10"/>
      <c r="F225" s="17">
        <f t="shared" si="9"/>
        <v>0</v>
      </c>
    </row>
    <row r="226" spans="1:6" s="60" customFormat="1" ht="12.75">
      <c r="A226" s="42"/>
      <c r="B226" s="143" t="s">
        <v>856</v>
      </c>
      <c r="C226" s="42" t="s">
        <v>834</v>
      </c>
      <c r="D226" s="19">
        <v>10</v>
      </c>
      <c r="E226" s="10"/>
      <c r="F226" s="17">
        <f t="shared" si="9"/>
        <v>0</v>
      </c>
    </row>
    <row r="227" spans="1:6" s="60" customFormat="1" ht="12.75">
      <c r="A227" s="42"/>
      <c r="B227" s="143" t="s">
        <v>857</v>
      </c>
      <c r="C227" s="42" t="s">
        <v>834</v>
      </c>
      <c r="D227" s="78">
        <v>4</v>
      </c>
      <c r="E227" s="10"/>
      <c r="F227" s="17">
        <f t="shared" si="9"/>
        <v>0</v>
      </c>
    </row>
    <row r="228" spans="1:6" s="60" customFormat="1" ht="12.75">
      <c r="A228" s="42"/>
      <c r="B228" s="143" t="s">
        <v>858</v>
      </c>
      <c r="C228" s="42" t="s">
        <v>834</v>
      </c>
      <c r="D228" s="19">
        <v>5</v>
      </c>
      <c r="E228" s="10"/>
      <c r="F228" s="17">
        <f t="shared" si="9"/>
        <v>0</v>
      </c>
    </row>
    <row r="229" spans="1:6" s="60" customFormat="1" ht="12.75">
      <c r="A229" s="42"/>
      <c r="B229" s="143" t="s">
        <v>859</v>
      </c>
      <c r="C229" s="42" t="s">
        <v>834</v>
      </c>
      <c r="D229" s="19">
        <v>3</v>
      </c>
      <c r="E229" s="10"/>
      <c r="F229" s="17">
        <f t="shared" si="9"/>
        <v>0</v>
      </c>
    </row>
    <row r="230" spans="1:6" s="60" customFormat="1" ht="12.75">
      <c r="A230" s="42"/>
      <c r="B230" s="143" t="s">
        <v>860</v>
      </c>
      <c r="C230" s="42" t="s">
        <v>834</v>
      </c>
      <c r="D230" s="19">
        <v>2</v>
      </c>
      <c r="E230" s="10"/>
      <c r="F230" s="17">
        <f t="shared" si="9"/>
        <v>0</v>
      </c>
    </row>
    <row r="231" spans="1:6" s="167" customFormat="1" ht="12.75">
      <c r="A231" s="42"/>
      <c r="B231" s="143" t="s">
        <v>861</v>
      </c>
      <c r="C231" s="42" t="s">
        <v>834</v>
      </c>
      <c r="D231" s="19">
        <v>12</v>
      </c>
      <c r="E231" s="10"/>
      <c r="F231" s="17">
        <f t="shared" si="9"/>
        <v>0</v>
      </c>
    </row>
    <row r="232" spans="1:6" s="48" customFormat="1" ht="12.75">
      <c r="A232" s="144"/>
      <c r="B232" s="138" t="s">
        <v>862</v>
      </c>
      <c r="C232" s="144" t="s">
        <v>834</v>
      </c>
      <c r="D232" s="47">
        <v>64</v>
      </c>
      <c r="E232" s="10"/>
      <c r="F232" s="50">
        <f t="shared" si="9"/>
        <v>0</v>
      </c>
    </row>
    <row r="233" spans="1:6" s="48" customFormat="1" ht="12.75">
      <c r="A233" s="144"/>
      <c r="B233" s="138" t="s">
        <v>863</v>
      </c>
      <c r="C233" s="144" t="s">
        <v>834</v>
      </c>
      <c r="D233" s="47">
        <v>13</v>
      </c>
      <c r="E233" s="10"/>
      <c r="F233" s="50">
        <f t="shared" si="9"/>
        <v>0</v>
      </c>
    </row>
    <row r="234" spans="1:6" s="60" customFormat="1" ht="12.75">
      <c r="A234" s="45" t="s">
        <v>864</v>
      </c>
      <c r="B234" s="1" t="s">
        <v>794</v>
      </c>
      <c r="C234" s="1"/>
      <c r="D234" s="11"/>
      <c r="E234" s="24"/>
      <c r="F234" s="15"/>
    </row>
    <row r="235" spans="1:6" s="60" customFormat="1" ht="12.75">
      <c r="A235" s="42"/>
      <c r="B235" s="143" t="s">
        <v>866</v>
      </c>
      <c r="C235" s="42" t="s">
        <v>834</v>
      </c>
      <c r="D235" s="19">
        <v>12</v>
      </c>
      <c r="E235" s="10"/>
      <c r="F235" s="17">
        <f aca="true" t="shared" si="10" ref="F235:F240">E235*D235</f>
        <v>0</v>
      </c>
    </row>
    <row r="236" spans="1:6" s="60" customFormat="1" ht="12.75">
      <c r="A236" s="42"/>
      <c r="B236" s="143" t="s">
        <v>867</v>
      </c>
      <c r="C236" s="42" t="s">
        <v>834</v>
      </c>
      <c r="D236" s="19">
        <v>12</v>
      </c>
      <c r="E236" s="10"/>
      <c r="F236" s="17">
        <f t="shared" si="10"/>
        <v>0</v>
      </c>
    </row>
    <row r="237" spans="1:6" s="60" customFormat="1" ht="12.75">
      <c r="A237" s="42"/>
      <c r="B237" s="143" t="s">
        <v>868</v>
      </c>
      <c r="C237" s="42" t="s">
        <v>834</v>
      </c>
      <c r="D237" s="19">
        <v>7</v>
      </c>
      <c r="E237" s="10"/>
      <c r="F237" s="17">
        <f t="shared" si="10"/>
        <v>0</v>
      </c>
    </row>
    <row r="238" spans="1:6" s="60" customFormat="1" ht="12.75">
      <c r="A238" s="42"/>
      <c r="B238" s="143" t="s">
        <v>869</v>
      </c>
      <c r="C238" s="42" t="s">
        <v>834</v>
      </c>
      <c r="D238" s="19">
        <v>3</v>
      </c>
      <c r="E238" s="10"/>
      <c r="F238" s="17">
        <f t="shared" si="10"/>
        <v>0</v>
      </c>
    </row>
    <row r="239" spans="1:6" s="60" customFormat="1" ht="12.75">
      <c r="A239" s="42"/>
      <c r="B239" s="143" t="s">
        <v>870</v>
      </c>
      <c r="C239" s="42" t="s">
        <v>834</v>
      </c>
      <c r="D239" s="19">
        <v>7</v>
      </c>
      <c r="E239" s="10"/>
      <c r="F239" s="17">
        <f t="shared" si="10"/>
        <v>0</v>
      </c>
    </row>
    <row r="240" spans="1:6" s="60" customFormat="1" ht="12.75">
      <c r="A240" s="42"/>
      <c r="B240" s="143" t="s">
        <v>871</v>
      </c>
      <c r="C240" s="42" t="s">
        <v>834</v>
      </c>
      <c r="D240" s="19">
        <v>8</v>
      </c>
      <c r="E240" s="10"/>
      <c r="F240" s="17">
        <f t="shared" si="10"/>
        <v>0</v>
      </c>
    </row>
    <row r="241" spans="1:6" s="48" customFormat="1" ht="12.75">
      <c r="A241" s="107" t="s">
        <v>872</v>
      </c>
      <c r="B241" s="8" t="s">
        <v>873</v>
      </c>
      <c r="C241" s="8"/>
      <c r="D241" s="111"/>
      <c r="E241" s="24"/>
      <c r="F241" s="82"/>
    </row>
    <row r="242" spans="1:6" s="48" customFormat="1" ht="12.75">
      <c r="A242" s="144"/>
      <c r="B242" s="138" t="s">
        <v>874</v>
      </c>
      <c r="C242" s="144" t="s">
        <v>834</v>
      </c>
      <c r="D242" s="47">
        <v>17</v>
      </c>
      <c r="E242" s="10"/>
      <c r="F242" s="50">
        <f aca="true" t="shared" si="11" ref="F242:F252">E242*D242</f>
        <v>0</v>
      </c>
    </row>
    <row r="243" spans="1:6" s="95" customFormat="1" ht="12.75">
      <c r="A243" s="144"/>
      <c r="B243" s="138" t="s">
        <v>875</v>
      </c>
      <c r="C243" s="144" t="s">
        <v>834</v>
      </c>
      <c r="D243" s="47">
        <v>13</v>
      </c>
      <c r="E243" s="10"/>
      <c r="F243" s="50">
        <f t="shared" si="11"/>
        <v>0</v>
      </c>
    </row>
    <row r="244" spans="1:6" s="60" customFormat="1" ht="12.75">
      <c r="A244" s="42"/>
      <c r="B244" s="143" t="s">
        <v>876</v>
      </c>
      <c r="C244" s="42" t="s">
        <v>834</v>
      </c>
      <c r="D244" s="19">
        <v>17</v>
      </c>
      <c r="E244" s="10"/>
      <c r="F244" s="17">
        <f t="shared" si="11"/>
        <v>0</v>
      </c>
    </row>
    <row r="245" spans="1:6" s="60" customFormat="1" ht="12.75">
      <c r="A245" s="42"/>
      <c r="B245" s="143" t="s">
        <v>877</v>
      </c>
      <c r="C245" s="42" t="s">
        <v>834</v>
      </c>
      <c r="D245" s="19">
        <v>8</v>
      </c>
      <c r="E245" s="10"/>
      <c r="F245" s="17">
        <f t="shared" si="11"/>
        <v>0</v>
      </c>
    </row>
    <row r="246" spans="1:6" s="60" customFormat="1" ht="12.75">
      <c r="A246" s="42"/>
      <c r="B246" s="143" t="s">
        <v>878</v>
      </c>
      <c r="C246" s="42" t="s">
        <v>834</v>
      </c>
      <c r="D246" s="19">
        <v>6</v>
      </c>
      <c r="E246" s="10"/>
      <c r="F246" s="17">
        <f t="shared" si="11"/>
        <v>0</v>
      </c>
    </row>
    <row r="247" spans="1:6" s="60" customFormat="1" ht="12.75">
      <c r="A247" s="42"/>
      <c r="B247" s="143" t="s">
        <v>879</v>
      </c>
      <c r="C247" s="42" t="s">
        <v>834</v>
      </c>
      <c r="D247" s="78">
        <v>13</v>
      </c>
      <c r="E247" s="10"/>
      <c r="F247" s="17">
        <f t="shared" si="11"/>
        <v>0</v>
      </c>
    </row>
    <row r="248" spans="1:6" s="167" customFormat="1" ht="12.75">
      <c r="A248" s="42"/>
      <c r="B248" s="143" t="s">
        <v>880</v>
      </c>
      <c r="C248" s="42" t="s">
        <v>834</v>
      </c>
      <c r="D248" s="19">
        <v>4</v>
      </c>
      <c r="E248" s="10"/>
      <c r="F248" s="17">
        <f t="shared" si="11"/>
        <v>0</v>
      </c>
    </row>
    <row r="249" spans="1:6" s="48" customFormat="1" ht="12.75">
      <c r="A249" s="144"/>
      <c r="B249" s="138" t="s">
        <v>881</v>
      </c>
      <c r="C249" s="144" t="s">
        <v>834</v>
      </c>
      <c r="D249" s="47">
        <v>26</v>
      </c>
      <c r="E249" s="10"/>
      <c r="F249" s="50">
        <f t="shared" si="11"/>
        <v>0</v>
      </c>
    </row>
    <row r="250" spans="1:6" s="48" customFormat="1" ht="12.75">
      <c r="A250" s="144"/>
      <c r="B250" s="138" t="s">
        <v>882</v>
      </c>
      <c r="C250" s="144" t="s">
        <v>834</v>
      </c>
      <c r="D250" s="47">
        <v>3</v>
      </c>
      <c r="E250" s="10"/>
      <c r="F250" s="50">
        <f t="shared" si="11"/>
        <v>0</v>
      </c>
    </row>
    <row r="251" spans="1:6" s="48" customFormat="1" ht="12.75">
      <c r="A251" s="144"/>
      <c r="B251" s="138" t="s">
        <v>883</v>
      </c>
      <c r="C251" s="144" t="s">
        <v>834</v>
      </c>
      <c r="D251" s="47">
        <v>2</v>
      </c>
      <c r="E251" s="10"/>
      <c r="F251" s="50">
        <f t="shared" si="11"/>
        <v>0</v>
      </c>
    </row>
    <row r="252" spans="1:6" s="48" customFormat="1" ht="12.75">
      <c r="A252" s="144"/>
      <c r="B252" s="138" t="s">
        <v>884</v>
      </c>
      <c r="C252" s="144" t="s">
        <v>834</v>
      </c>
      <c r="D252" s="47">
        <v>14</v>
      </c>
      <c r="E252" s="10"/>
      <c r="F252" s="50">
        <f t="shared" si="11"/>
        <v>0</v>
      </c>
    </row>
    <row r="253" spans="1:6" s="60" customFormat="1" ht="12.75">
      <c r="A253" s="45" t="s">
        <v>885</v>
      </c>
      <c r="B253" s="1" t="s">
        <v>886</v>
      </c>
      <c r="C253" s="1"/>
      <c r="D253" s="11"/>
      <c r="E253" s="24"/>
      <c r="F253" s="11"/>
    </row>
    <row r="254" spans="1:6" s="60" customFormat="1" ht="12.75">
      <c r="A254" s="42"/>
      <c r="B254" s="143" t="s">
        <v>887</v>
      </c>
      <c r="C254" s="42" t="s">
        <v>834</v>
      </c>
      <c r="D254" s="19">
        <v>2</v>
      </c>
      <c r="E254" s="10"/>
      <c r="F254" s="17">
        <f>E254*D254</f>
        <v>0</v>
      </c>
    </row>
    <row r="255" spans="1:6" s="60" customFormat="1" ht="12.75">
      <c r="A255" s="42"/>
      <c r="B255" s="143" t="s">
        <v>888</v>
      </c>
      <c r="C255" s="42" t="s">
        <v>834</v>
      </c>
      <c r="D255" s="19">
        <v>2</v>
      </c>
      <c r="E255" s="10"/>
      <c r="F255" s="17">
        <f>E255*D255</f>
        <v>0</v>
      </c>
    </row>
    <row r="256" spans="1:6" s="60" customFormat="1" ht="12.75">
      <c r="A256" s="42"/>
      <c r="B256" s="143" t="s">
        <v>889</v>
      </c>
      <c r="C256" s="42" t="s">
        <v>834</v>
      </c>
      <c r="D256" s="19">
        <v>4</v>
      </c>
      <c r="E256" s="10"/>
      <c r="F256" s="17">
        <f>E256*D256</f>
        <v>0</v>
      </c>
    </row>
    <row r="257" spans="1:6" s="60" customFormat="1" ht="12.75">
      <c r="A257" s="42"/>
      <c r="B257" s="143" t="s">
        <v>890</v>
      </c>
      <c r="C257" s="42" t="s">
        <v>834</v>
      </c>
      <c r="D257" s="19">
        <v>2</v>
      </c>
      <c r="E257" s="10"/>
      <c r="F257" s="17">
        <f>E257*D257</f>
        <v>0</v>
      </c>
    </row>
    <row r="258" spans="1:6" s="48" customFormat="1" ht="12.75">
      <c r="A258" s="107" t="s">
        <v>891</v>
      </c>
      <c r="B258" s="8" t="s">
        <v>892</v>
      </c>
      <c r="C258" s="8"/>
      <c r="D258" s="111"/>
      <c r="E258" s="24"/>
      <c r="F258" s="111"/>
    </row>
    <row r="259" spans="1:6" s="48" customFormat="1" ht="12.75">
      <c r="A259" s="144"/>
      <c r="B259" s="138" t="s">
        <v>893</v>
      </c>
      <c r="C259" s="144" t="s">
        <v>834</v>
      </c>
      <c r="D259" s="47">
        <v>74</v>
      </c>
      <c r="E259" s="10"/>
      <c r="F259" s="50">
        <f>E259*D259</f>
        <v>0</v>
      </c>
    </row>
    <row r="260" spans="1:6" s="48" customFormat="1" ht="12.75">
      <c r="A260" s="144"/>
      <c r="B260" s="138" t="s">
        <v>894</v>
      </c>
      <c r="C260" s="144" t="s">
        <v>834</v>
      </c>
      <c r="D260" s="47">
        <v>17</v>
      </c>
      <c r="E260" s="10"/>
      <c r="F260" s="50">
        <f>E260*D260</f>
        <v>0</v>
      </c>
    </row>
    <row r="261" spans="1:6" s="48" customFormat="1" ht="12.75">
      <c r="A261" s="144"/>
      <c r="B261" s="138" t="s">
        <v>895</v>
      </c>
      <c r="C261" s="144" t="s">
        <v>834</v>
      </c>
      <c r="D261" s="47">
        <v>23</v>
      </c>
      <c r="E261" s="10"/>
      <c r="F261" s="50">
        <f>E261*D261</f>
        <v>0</v>
      </c>
    </row>
    <row r="262" spans="1:6" s="60" customFormat="1" ht="12.75">
      <c r="A262" s="215" t="s">
        <v>759</v>
      </c>
      <c r="B262" s="215"/>
      <c r="C262" s="215"/>
      <c r="D262" s="215"/>
      <c r="E262" s="215"/>
      <c r="F262" s="15">
        <f>SUM(F200:F261)</f>
        <v>0</v>
      </c>
    </row>
    <row r="263" spans="1:6" s="48" customFormat="1" ht="12.75">
      <c r="A263" s="216"/>
      <c r="B263" s="216"/>
      <c r="C263" s="216"/>
      <c r="D263" s="216"/>
      <c r="E263" s="216"/>
      <c r="F263" s="216"/>
    </row>
    <row r="264" spans="1:6" s="60" customFormat="1" ht="12.75">
      <c r="A264" s="45" t="s">
        <v>896</v>
      </c>
      <c r="B264" s="68" t="s">
        <v>897</v>
      </c>
      <c r="C264" s="6"/>
      <c r="D264" s="19"/>
      <c r="E264" s="24"/>
      <c r="F264" s="19"/>
    </row>
    <row r="265" spans="1:6" s="60" customFormat="1" ht="12.75">
      <c r="A265" s="42"/>
      <c r="B265" s="143" t="s">
        <v>898</v>
      </c>
      <c r="C265" s="42" t="s">
        <v>834</v>
      </c>
      <c r="D265" s="10">
        <v>7</v>
      </c>
      <c r="E265" s="10"/>
      <c r="F265" s="17">
        <f aca="true" t="shared" si="12" ref="F265:F318">E265*D265</f>
        <v>0</v>
      </c>
    </row>
    <row r="266" spans="1:6" s="60" customFormat="1" ht="12.75">
      <c r="A266" s="42"/>
      <c r="B266" s="143" t="s">
        <v>899</v>
      </c>
      <c r="C266" s="42" t="s">
        <v>834</v>
      </c>
      <c r="D266" s="10">
        <v>2</v>
      </c>
      <c r="E266" s="10"/>
      <c r="F266" s="17">
        <f t="shared" si="12"/>
        <v>0</v>
      </c>
    </row>
    <row r="267" spans="1:6" s="60" customFormat="1" ht="12.75">
      <c r="A267" s="42"/>
      <c r="B267" s="143" t="s">
        <v>900</v>
      </c>
      <c r="C267" s="42" t="s">
        <v>834</v>
      </c>
      <c r="D267" s="10">
        <v>2</v>
      </c>
      <c r="E267" s="10"/>
      <c r="F267" s="17">
        <f t="shared" si="12"/>
        <v>0</v>
      </c>
    </row>
    <row r="268" spans="1:6" s="60" customFormat="1" ht="12.75">
      <c r="A268" s="42"/>
      <c r="B268" s="143" t="s">
        <v>901</v>
      </c>
      <c r="C268" s="42" t="s">
        <v>834</v>
      </c>
      <c r="D268" s="10">
        <v>2</v>
      </c>
      <c r="E268" s="10"/>
      <c r="F268" s="17">
        <f t="shared" si="12"/>
        <v>0</v>
      </c>
    </row>
    <row r="269" spans="1:6" s="60" customFormat="1" ht="12.75">
      <c r="A269" s="42"/>
      <c r="B269" s="143" t="s">
        <v>902</v>
      </c>
      <c r="C269" s="42" t="s">
        <v>834</v>
      </c>
      <c r="D269" s="10">
        <v>12</v>
      </c>
      <c r="E269" s="10"/>
      <c r="F269" s="17">
        <f t="shared" si="12"/>
        <v>0</v>
      </c>
    </row>
    <row r="270" spans="1:6" s="60" customFormat="1" ht="12.75">
      <c r="A270" s="42"/>
      <c r="B270" s="143" t="s">
        <v>903</v>
      </c>
      <c r="C270" s="42" t="s">
        <v>834</v>
      </c>
      <c r="D270" s="10">
        <v>9</v>
      </c>
      <c r="E270" s="10"/>
      <c r="F270" s="17">
        <f t="shared" si="12"/>
        <v>0</v>
      </c>
    </row>
    <row r="271" spans="1:6" s="60" customFormat="1" ht="12.75">
      <c r="A271" s="42"/>
      <c r="B271" s="143" t="s">
        <v>904</v>
      </c>
      <c r="C271" s="42" t="s">
        <v>834</v>
      </c>
      <c r="D271" s="10">
        <v>2</v>
      </c>
      <c r="E271" s="10"/>
      <c r="F271" s="17">
        <f t="shared" si="12"/>
        <v>0</v>
      </c>
    </row>
    <row r="272" spans="1:6" s="60" customFormat="1" ht="12.75">
      <c r="A272" s="42"/>
      <c r="B272" s="143" t="s">
        <v>905</v>
      </c>
      <c r="C272" s="42" t="s">
        <v>834</v>
      </c>
      <c r="D272" s="10">
        <v>12</v>
      </c>
      <c r="E272" s="10"/>
      <c r="F272" s="17">
        <f t="shared" si="12"/>
        <v>0</v>
      </c>
    </row>
    <row r="273" spans="1:6" s="60" customFormat="1" ht="12.75">
      <c r="A273" s="42"/>
      <c r="B273" s="143" t="s">
        <v>906</v>
      </c>
      <c r="C273" s="42" t="s">
        <v>834</v>
      </c>
      <c r="D273" s="10">
        <v>9</v>
      </c>
      <c r="E273" s="10"/>
      <c r="F273" s="17">
        <f t="shared" si="12"/>
        <v>0</v>
      </c>
    </row>
    <row r="274" spans="1:6" s="60" customFormat="1" ht="12.75">
      <c r="A274" s="42"/>
      <c r="B274" s="143" t="s">
        <v>907</v>
      </c>
      <c r="C274" s="42" t="s">
        <v>834</v>
      </c>
      <c r="D274" s="10">
        <v>2</v>
      </c>
      <c r="E274" s="10"/>
      <c r="F274" s="17">
        <f t="shared" si="12"/>
        <v>0</v>
      </c>
    </row>
    <row r="275" spans="1:6" s="60" customFormat="1" ht="12.75">
      <c r="A275" s="42"/>
      <c r="B275" s="143" t="s">
        <v>908</v>
      </c>
      <c r="C275" s="42" t="s">
        <v>834</v>
      </c>
      <c r="D275" s="10">
        <v>8</v>
      </c>
      <c r="E275" s="10"/>
      <c r="F275" s="17">
        <f t="shared" si="12"/>
        <v>0</v>
      </c>
    </row>
    <row r="276" spans="1:6" s="60" customFormat="1" ht="12.75">
      <c r="A276" s="42"/>
      <c r="B276" s="143" t="s">
        <v>88</v>
      </c>
      <c r="C276" s="42" t="s">
        <v>834</v>
      </c>
      <c r="D276" s="10">
        <v>4</v>
      </c>
      <c r="E276" s="10"/>
      <c r="F276" s="17">
        <f t="shared" si="12"/>
        <v>0</v>
      </c>
    </row>
    <row r="277" spans="1:6" s="60" customFormat="1" ht="12.75">
      <c r="A277" s="42"/>
      <c r="B277" s="143" t="s">
        <v>909</v>
      </c>
      <c r="C277" s="42" t="s">
        <v>834</v>
      </c>
      <c r="D277" s="19">
        <v>1</v>
      </c>
      <c r="E277" s="10"/>
      <c r="F277" s="17">
        <f t="shared" si="12"/>
        <v>0</v>
      </c>
    </row>
    <row r="278" spans="1:6" s="60" customFormat="1" ht="12.75">
      <c r="A278" s="42"/>
      <c r="B278" s="143" t="s">
        <v>910</v>
      </c>
      <c r="C278" s="42" t="s">
        <v>834</v>
      </c>
      <c r="D278" s="19">
        <v>7</v>
      </c>
      <c r="E278" s="10"/>
      <c r="F278" s="17">
        <f t="shared" si="12"/>
        <v>0</v>
      </c>
    </row>
    <row r="279" spans="1:6" s="60" customFormat="1" ht="12.75">
      <c r="A279" s="42"/>
      <c r="B279" s="143" t="s">
        <v>911</v>
      </c>
      <c r="C279" s="42" t="s">
        <v>834</v>
      </c>
      <c r="D279" s="19">
        <v>14</v>
      </c>
      <c r="E279" s="10"/>
      <c r="F279" s="17">
        <f t="shared" si="12"/>
        <v>0</v>
      </c>
    </row>
    <row r="280" spans="1:6" s="60" customFormat="1" ht="12.75">
      <c r="A280" s="42"/>
      <c r="B280" s="143" t="s">
        <v>912</v>
      </c>
      <c r="C280" s="42" t="s">
        <v>834</v>
      </c>
      <c r="D280" s="19">
        <v>5</v>
      </c>
      <c r="E280" s="10"/>
      <c r="F280" s="17">
        <f t="shared" si="12"/>
        <v>0</v>
      </c>
    </row>
    <row r="281" spans="1:6" s="60" customFormat="1" ht="12.75">
      <c r="A281" s="42"/>
      <c r="B281" s="143" t="s">
        <v>913</v>
      </c>
      <c r="C281" s="42" t="s">
        <v>834</v>
      </c>
      <c r="D281" s="19">
        <v>3</v>
      </c>
      <c r="E281" s="10"/>
      <c r="F281" s="17">
        <f t="shared" si="12"/>
        <v>0</v>
      </c>
    </row>
    <row r="282" spans="1:6" s="60" customFormat="1" ht="12.75">
      <c r="A282" s="42"/>
      <c r="B282" s="143" t="s">
        <v>914</v>
      </c>
      <c r="C282" s="42" t="s">
        <v>834</v>
      </c>
      <c r="D282" s="19">
        <v>4</v>
      </c>
      <c r="E282" s="10"/>
      <c r="F282" s="17">
        <f t="shared" si="12"/>
        <v>0</v>
      </c>
    </row>
    <row r="283" spans="1:6" s="60" customFormat="1" ht="12.75">
      <c r="A283" s="42"/>
      <c r="B283" s="143" t="s">
        <v>915</v>
      </c>
      <c r="C283" s="42" t="s">
        <v>834</v>
      </c>
      <c r="D283" s="19">
        <v>7</v>
      </c>
      <c r="E283" s="10"/>
      <c r="F283" s="17">
        <f t="shared" si="12"/>
        <v>0</v>
      </c>
    </row>
    <row r="284" spans="1:6" s="60" customFormat="1" ht="12.75">
      <c r="A284" s="42"/>
      <c r="B284" s="143" t="s">
        <v>916</v>
      </c>
      <c r="C284" s="42" t="s">
        <v>834</v>
      </c>
      <c r="D284" s="19">
        <v>6</v>
      </c>
      <c r="E284" s="10"/>
      <c r="F284" s="17">
        <f t="shared" si="12"/>
        <v>0</v>
      </c>
    </row>
    <row r="285" spans="1:6" s="60" customFormat="1" ht="12.75">
      <c r="A285" s="42"/>
      <c r="B285" s="143" t="s">
        <v>917</v>
      </c>
      <c r="C285" s="42" t="s">
        <v>834</v>
      </c>
      <c r="D285" s="19">
        <v>11</v>
      </c>
      <c r="E285" s="10"/>
      <c r="F285" s="17">
        <f t="shared" si="12"/>
        <v>0</v>
      </c>
    </row>
    <row r="286" spans="1:6" s="60" customFormat="1" ht="12.75">
      <c r="A286" s="42"/>
      <c r="B286" s="143" t="s">
        <v>918</v>
      </c>
      <c r="C286" s="42" t="s">
        <v>834</v>
      </c>
      <c r="D286" s="19">
        <v>1</v>
      </c>
      <c r="E286" s="10"/>
      <c r="F286" s="17">
        <f t="shared" si="12"/>
        <v>0</v>
      </c>
    </row>
    <row r="287" spans="1:6" s="60" customFormat="1" ht="12.75">
      <c r="A287" s="42"/>
      <c r="B287" s="143" t="s">
        <v>919</v>
      </c>
      <c r="C287" s="42" t="s">
        <v>834</v>
      </c>
      <c r="D287" s="19">
        <v>19</v>
      </c>
      <c r="E287" s="10"/>
      <c r="F287" s="17">
        <f t="shared" si="12"/>
        <v>0</v>
      </c>
    </row>
    <row r="288" spans="1:6" s="60" customFormat="1" ht="12.75">
      <c r="A288" s="42"/>
      <c r="B288" s="143" t="s">
        <v>920</v>
      </c>
      <c r="C288" s="42" t="s">
        <v>834</v>
      </c>
      <c r="D288" s="19">
        <v>5</v>
      </c>
      <c r="E288" s="10"/>
      <c r="F288" s="17">
        <f t="shared" si="12"/>
        <v>0</v>
      </c>
    </row>
    <row r="289" spans="1:6" s="60" customFormat="1" ht="12.75">
      <c r="A289" s="42"/>
      <c r="B289" s="143" t="s">
        <v>921</v>
      </c>
      <c r="C289" s="42" t="s">
        <v>834</v>
      </c>
      <c r="D289" s="19">
        <v>8</v>
      </c>
      <c r="E289" s="10"/>
      <c r="F289" s="17">
        <f t="shared" si="12"/>
        <v>0</v>
      </c>
    </row>
    <row r="290" spans="1:6" s="60" customFormat="1" ht="12.75">
      <c r="A290" s="42"/>
      <c r="B290" s="143" t="s">
        <v>922</v>
      </c>
      <c r="C290" s="42" t="s">
        <v>834</v>
      </c>
      <c r="D290" s="19">
        <v>6</v>
      </c>
      <c r="E290" s="10"/>
      <c r="F290" s="17">
        <f t="shared" si="12"/>
        <v>0</v>
      </c>
    </row>
    <row r="291" spans="1:6" s="60" customFormat="1" ht="12.75">
      <c r="A291" s="42"/>
      <c r="B291" s="143" t="s">
        <v>923</v>
      </c>
      <c r="C291" s="42" t="s">
        <v>834</v>
      </c>
      <c r="D291" s="19">
        <v>5</v>
      </c>
      <c r="E291" s="10"/>
      <c r="F291" s="17">
        <f t="shared" si="12"/>
        <v>0</v>
      </c>
    </row>
    <row r="292" spans="1:6" s="60" customFormat="1" ht="12.75">
      <c r="A292" s="42"/>
      <c r="B292" s="143" t="s">
        <v>924</v>
      </c>
      <c r="C292" s="42" t="s">
        <v>834</v>
      </c>
      <c r="D292" s="19">
        <v>39</v>
      </c>
      <c r="E292" s="10"/>
      <c r="F292" s="17">
        <f t="shared" si="12"/>
        <v>0</v>
      </c>
    </row>
    <row r="293" spans="1:6" s="60" customFormat="1" ht="12.75">
      <c r="A293" s="42"/>
      <c r="B293" s="143" t="s">
        <v>925</v>
      </c>
      <c r="C293" s="42" t="s">
        <v>834</v>
      </c>
      <c r="D293" s="19">
        <v>10</v>
      </c>
      <c r="E293" s="10"/>
      <c r="F293" s="17">
        <f t="shared" si="12"/>
        <v>0</v>
      </c>
    </row>
    <row r="294" spans="1:6" s="60" customFormat="1" ht="12.75">
      <c r="A294" s="42"/>
      <c r="B294" s="143" t="s">
        <v>926</v>
      </c>
      <c r="C294" s="42" t="s">
        <v>834</v>
      </c>
      <c r="D294" s="19">
        <v>12</v>
      </c>
      <c r="E294" s="10"/>
      <c r="F294" s="17">
        <f t="shared" si="12"/>
        <v>0</v>
      </c>
    </row>
    <row r="295" spans="1:6" s="60" customFormat="1" ht="12.75">
      <c r="A295" s="42"/>
      <c r="B295" s="143" t="s">
        <v>927</v>
      </c>
      <c r="C295" s="42" t="s">
        <v>834</v>
      </c>
      <c r="D295" s="19">
        <v>11</v>
      </c>
      <c r="E295" s="10"/>
      <c r="F295" s="17">
        <f t="shared" si="12"/>
        <v>0</v>
      </c>
    </row>
    <row r="296" spans="1:6" s="60" customFormat="1" ht="12.75">
      <c r="A296" s="42"/>
      <c r="B296" s="143" t="s">
        <v>928</v>
      </c>
      <c r="C296" s="42" t="s">
        <v>834</v>
      </c>
      <c r="D296" s="19">
        <v>7</v>
      </c>
      <c r="E296" s="10"/>
      <c r="F296" s="17">
        <f t="shared" si="12"/>
        <v>0</v>
      </c>
    </row>
    <row r="297" spans="1:6" s="60" customFormat="1" ht="12.75">
      <c r="A297" s="42"/>
      <c r="B297" s="143" t="s">
        <v>929</v>
      </c>
      <c r="C297" s="42" t="s">
        <v>834</v>
      </c>
      <c r="D297" s="19">
        <v>12</v>
      </c>
      <c r="E297" s="10"/>
      <c r="F297" s="17">
        <f t="shared" si="12"/>
        <v>0</v>
      </c>
    </row>
    <row r="298" spans="1:6" s="60" customFormat="1" ht="12.75">
      <c r="A298" s="42"/>
      <c r="B298" s="143" t="s">
        <v>0</v>
      </c>
      <c r="C298" s="42" t="s">
        <v>834</v>
      </c>
      <c r="D298" s="19">
        <v>4</v>
      </c>
      <c r="E298" s="10"/>
      <c r="F298" s="17">
        <f t="shared" si="12"/>
        <v>0</v>
      </c>
    </row>
    <row r="299" spans="1:6" s="60" customFormat="1" ht="12.75">
      <c r="A299" s="42"/>
      <c r="B299" s="143" t="s">
        <v>85</v>
      </c>
      <c r="C299" s="42" t="s">
        <v>834</v>
      </c>
      <c r="D299" s="19">
        <v>4</v>
      </c>
      <c r="E299" s="10"/>
      <c r="F299" s="17">
        <f t="shared" si="12"/>
        <v>0</v>
      </c>
    </row>
    <row r="300" spans="1:6" s="60" customFormat="1" ht="12.75">
      <c r="A300" s="42"/>
      <c r="B300" s="143" t="s">
        <v>42</v>
      </c>
      <c r="C300" s="42" t="s">
        <v>834</v>
      </c>
      <c r="D300" s="19">
        <v>5</v>
      </c>
      <c r="E300" s="10"/>
      <c r="F300" s="17">
        <f t="shared" si="12"/>
        <v>0</v>
      </c>
    </row>
    <row r="301" spans="1:6" s="60" customFormat="1" ht="12.75">
      <c r="A301" s="42"/>
      <c r="B301" s="143" t="s">
        <v>43</v>
      </c>
      <c r="C301" s="42" t="s">
        <v>834</v>
      </c>
      <c r="D301" s="19">
        <v>23</v>
      </c>
      <c r="E301" s="10"/>
      <c r="F301" s="17">
        <f t="shared" si="12"/>
        <v>0</v>
      </c>
    </row>
    <row r="302" spans="1:6" s="60" customFormat="1" ht="12.75">
      <c r="A302" s="42"/>
      <c r="B302" s="143" t="s">
        <v>89</v>
      </c>
      <c r="C302" s="42" t="s">
        <v>834</v>
      </c>
      <c r="D302" s="19">
        <v>1</v>
      </c>
      <c r="E302" s="10"/>
      <c r="F302" s="17">
        <f t="shared" si="12"/>
        <v>0</v>
      </c>
    </row>
    <row r="303" spans="1:6" s="60" customFormat="1" ht="12.75">
      <c r="A303" s="42"/>
      <c r="B303" s="143" t="s">
        <v>44</v>
      </c>
      <c r="C303" s="42" t="s">
        <v>834</v>
      </c>
      <c r="D303" s="19">
        <v>23</v>
      </c>
      <c r="E303" s="10"/>
      <c r="F303" s="17">
        <f t="shared" si="12"/>
        <v>0</v>
      </c>
    </row>
    <row r="304" spans="1:6" s="60" customFormat="1" ht="12.75">
      <c r="A304" s="42"/>
      <c r="B304" s="143" t="s">
        <v>45</v>
      </c>
      <c r="C304" s="42" t="s">
        <v>834</v>
      </c>
      <c r="D304" s="19">
        <v>1</v>
      </c>
      <c r="E304" s="10"/>
      <c r="F304" s="17">
        <f t="shared" si="12"/>
        <v>0</v>
      </c>
    </row>
    <row r="305" spans="1:6" s="60" customFormat="1" ht="12.75">
      <c r="A305" s="42"/>
      <c r="B305" s="143" t="s">
        <v>46</v>
      </c>
      <c r="C305" s="42" t="s">
        <v>834</v>
      </c>
      <c r="D305" s="19">
        <v>1</v>
      </c>
      <c r="E305" s="10"/>
      <c r="F305" s="17">
        <f t="shared" si="12"/>
        <v>0</v>
      </c>
    </row>
    <row r="306" spans="1:6" s="60" customFormat="1" ht="12.75">
      <c r="A306" s="42"/>
      <c r="B306" s="143" t="s">
        <v>47</v>
      </c>
      <c r="C306" s="42" t="s">
        <v>834</v>
      </c>
      <c r="D306" s="19">
        <v>9</v>
      </c>
      <c r="E306" s="10"/>
      <c r="F306" s="17">
        <f t="shared" si="12"/>
        <v>0</v>
      </c>
    </row>
    <row r="307" spans="1:6" s="60" customFormat="1" ht="12.75">
      <c r="A307" s="42"/>
      <c r="B307" s="143" t="s">
        <v>48</v>
      </c>
      <c r="C307" s="42" t="s">
        <v>834</v>
      </c>
      <c r="D307" s="19">
        <v>1</v>
      </c>
      <c r="E307" s="10"/>
      <c r="F307" s="17">
        <f t="shared" si="12"/>
        <v>0</v>
      </c>
    </row>
    <row r="308" spans="1:6" s="60" customFormat="1" ht="12.75">
      <c r="A308" s="42"/>
      <c r="B308" s="143" t="s">
        <v>49</v>
      </c>
      <c r="C308" s="42" t="s">
        <v>834</v>
      </c>
      <c r="D308" s="19">
        <v>9</v>
      </c>
      <c r="E308" s="10"/>
      <c r="F308" s="17">
        <f t="shared" si="12"/>
        <v>0</v>
      </c>
    </row>
    <row r="309" spans="1:6" s="60" customFormat="1" ht="12.75">
      <c r="A309" s="42"/>
      <c r="B309" s="143" t="s">
        <v>50</v>
      </c>
      <c r="C309" s="42" t="s">
        <v>834</v>
      </c>
      <c r="D309" s="19">
        <v>2</v>
      </c>
      <c r="E309" s="10"/>
      <c r="F309" s="17">
        <f t="shared" si="12"/>
        <v>0</v>
      </c>
    </row>
    <row r="310" spans="1:6" s="60" customFormat="1" ht="12.75">
      <c r="A310" s="42"/>
      <c r="B310" s="143" t="s">
        <v>51</v>
      </c>
      <c r="C310" s="42" t="s">
        <v>834</v>
      </c>
      <c r="D310" s="19">
        <v>6</v>
      </c>
      <c r="E310" s="10"/>
      <c r="F310" s="17">
        <f t="shared" si="12"/>
        <v>0</v>
      </c>
    </row>
    <row r="311" spans="1:6" s="60" customFormat="1" ht="12.75">
      <c r="A311" s="42"/>
      <c r="B311" s="143" t="s">
        <v>52</v>
      </c>
      <c r="C311" s="42" t="s">
        <v>834</v>
      </c>
      <c r="D311" s="19">
        <v>13</v>
      </c>
      <c r="E311" s="10"/>
      <c r="F311" s="17">
        <f t="shared" si="12"/>
        <v>0</v>
      </c>
    </row>
    <row r="312" spans="1:6" s="60" customFormat="1" ht="12.75">
      <c r="A312" s="42"/>
      <c r="B312" s="143" t="s">
        <v>53</v>
      </c>
      <c r="C312" s="42" t="s">
        <v>834</v>
      </c>
      <c r="D312" s="19">
        <v>13</v>
      </c>
      <c r="E312" s="10"/>
      <c r="F312" s="17">
        <f t="shared" si="12"/>
        <v>0</v>
      </c>
    </row>
    <row r="313" spans="1:6" s="60" customFormat="1" ht="12.75">
      <c r="A313" s="42"/>
      <c r="B313" s="143" t="s">
        <v>54</v>
      </c>
      <c r="C313" s="42" t="s">
        <v>834</v>
      </c>
      <c r="D313" s="19">
        <v>20</v>
      </c>
      <c r="E313" s="10"/>
      <c r="F313" s="17">
        <f t="shared" si="12"/>
        <v>0</v>
      </c>
    </row>
    <row r="314" spans="1:6" s="167" customFormat="1" ht="12.75">
      <c r="A314" s="42"/>
      <c r="B314" s="143" t="s">
        <v>55</v>
      </c>
      <c r="C314" s="42" t="s">
        <v>834</v>
      </c>
      <c r="D314" s="19">
        <v>8</v>
      </c>
      <c r="E314" s="10"/>
      <c r="F314" s="17">
        <f t="shared" si="12"/>
        <v>0</v>
      </c>
    </row>
    <row r="315" spans="1:6" s="167" customFormat="1" ht="12.75">
      <c r="A315" s="42"/>
      <c r="B315" s="143" t="s">
        <v>83</v>
      </c>
      <c r="C315" s="42" t="s">
        <v>834</v>
      </c>
      <c r="D315" s="19">
        <v>32</v>
      </c>
      <c r="E315" s="10"/>
      <c r="F315" s="17">
        <f t="shared" si="12"/>
        <v>0</v>
      </c>
    </row>
    <row r="316" spans="1:6" s="167" customFormat="1" ht="12.75">
      <c r="A316" s="42"/>
      <c r="B316" s="143" t="s">
        <v>84</v>
      </c>
      <c r="C316" s="42" t="s">
        <v>834</v>
      </c>
      <c r="D316" s="19">
        <v>30</v>
      </c>
      <c r="E316" s="10"/>
      <c r="F316" s="17">
        <f t="shared" si="12"/>
        <v>0</v>
      </c>
    </row>
    <row r="317" spans="1:6" s="167" customFormat="1" ht="12.75">
      <c r="A317" s="42"/>
      <c r="B317" s="143" t="s">
        <v>86</v>
      </c>
      <c r="C317" s="42" t="s">
        <v>834</v>
      </c>
      <c r="D317" s="19">
        <v>23</v>
      </c>
      <c r="E317" s="10"/>
      <c r="F317" s="17">
        <f t="shared" si="12"/>
        <v>0</v>
      </c>
    </row>
    <row r="318" spans="1:6" s="167" customFormat="1" ht="12.75">
      <c r="A318" s="42"/>
      <c r="B318" s="143" t="s">
        <v>87</v>
      </c>
      <c r="C318" s="42" t="s">
        <v>834</v>
      </c>
      <c r="D318" s="19">
        <v>17</v>
      </c>
      <c r="E318" s="10"/>
      <c r="F318" s="17">
        <f t="shared" si="12"/>
        <v>0</v>
      </c>
    </row>
    <row r="319" spans="1:6" s="48" customFormat="1" ht="12.75">
      <c r="A319" s="217" t="s">
        <v>760</v>
      </c>
      <c r="B319" s="217"/>
      <c r="C319" s="217"/>
      <c r="D319" s="217"/>
      <c r="E319" s="217"/>
      <c r="F319" s="82">
        <f>SUM(F265:F318)</f>
        <v>0</v>
      </c>
    </row>
    <row r="320" spans="1:6" s="48" customFormat="1" ht="12.75">
      <c r="A320" s="144"/>
      <c r="B320" s="146"/>
      <c r="C320" s="138"/>
      <c r="D320" s="47"/>
      <c r="E320" s="145"/>
      <c r="F320" s="147"/>
    </row>
    <row r="321" spans="1:6" s="60" customFormat="1" ht="12.75">
      <c r="A321" s="45" t="s">
        <v>56</v>
      </c>
      <c r="B321" s="68" t="s">
        <v>57</v>
      </c>
      <c r="C321" s="1"/>
      <c r="D321" s="11"/>
      <c r="E321" s="12"/>
      <c r="F321" s="11"/>
    </row>
    <row r="322" spans="1:6" s="60" customFormat="1" ht="12.75">
      <c r="A322" s="42"/>
      <c r="B322" s="143" t="s">
        <v>96</v>
      </c>
      <c r="C322" s="42" t="s">
        <v>834</v>
      </c>
      <c r="D322" s="19">
        <v>2</v>
      </c>
      <c r="E322" s="10"/>
      <c r="F322" s="17">
        <f>E322*D322</f>
        <v>0</v>
      </c>
    </row>
    <row r="323" spans="1:6" s="167" customFormat="1" ht="12.75">
      <c r="A323" s="42"/>
      <c r="B323" s="143" t="s">
        <v>97</v>
      </c>
      <c r="C323" s="42" t="s">
        <v>834</v>
      </c>
      <c r="D323" s="19">
        <v>1</v>
      </c>
      <c r="E323" s="10"/>
      <c r="F323" s="17">
        <f>E323*D323</f>
        <v>0</v>
      </c>
    </row>
    <row r="324" spans="1:6" s="48" customFormat="1" ht="12.75">
      <c r="A324" s="144"/>
      <c r="B324" s="138" t="s">
        <v>98</v>
      </c>
      <c r="C324" s="144" t="s">
        <v>834</v>
      </c>
      <c r="D324" s="47">
        <v>2</v>
      </c>
      <c r="E324" s="10"/>
      <c r="F324" s="50">
        <f>E324*D324</f>
        <v>0</v>
      </c>
    </row>
    <row r="325" spans="1:6" s="95" customFormat="1" ht="12.75">
      <c r="A325" s="215" t="s">
        <v>772</v>
      </c>
      <c r="B325" s="215"/>
      <c r="C325" s="215"/>
      <c r="D325" s="215"/>
      <c r="E325" s="215"/>
      <c r="F325" s="15">
        <f>SUM(F322:F324)</f>
        <v>0</v>
      </c>
    </row>
    <row r="326" spans="1:6" s="60" customFormat="1" ht="12.75">
      <c r="A326" s="45"/>
      <c r="B326" s="148"/>
      <c r="C326" s="4"/>
      <c r="D326" s="11"/>
      <c r="E326" s="14"/>
      <c r="F326" s="13"/>
    </row>
    <row r="327" spans="1:6" s="48" customFormat="1" ht="12.75">
      <c r="A327" s="149" t="s">
        <v>775</v>
      </c>
      <c r="B327" s="113" t="s">
        <v>99</v>
      </c>
      <c r="C327" s="46"/>
      <c r="D327" s="47"/>
      <c r="E327" s="86"/>
      <c r="F327" s="47"/>
    </row>
    <row r="328" spans="1:6" s="60" customFormat="1" ht="12.75">
      <c r="A328" s="45" t="s">
        <v>100</v>
      </c>
      <c r="B328" s="148" t="s">
        <v>826</v>
      </c>
      <c r="C328" s="4"/>
      <c r="D328" s="11"/>
      <c r="E328" s="14"/>
      <c r="F328" s="13"/>
    </row>
    <row r="329" spans="1:6" s="60" customFormat="1" ht="12.75">
      <c r="A329" s="42"/>
      <c r="B329" s="143" t="s">
        <v>101</v>
      </c>
      <c r="C329" s="42" t="s">
        <v>806</v>
      </c>
      <c r="D329" s="78">
        <v>18</v>
      </c>
      <c r="E329" s="10"/>
      <c r="F329" s="17">
        <f>E329*D329</f>
        <v>0</v>
      </c>
    </row>
    <row r="330" spans="1:6" s="60" customFormat="1" ht="12.75">
      <c r="A330" s="42"/>
      <c r="B330" s="143" t="s">
        <v>102</v>
      </c>
      <c r="C330" s="42" t="s">
        <v>806</v>
      </c>
      <c r="D330" s="78">
        <v>24</v>
      </c>
      <c r="E330" s="10"/>
      <c r="F330" s="17">
        <f>E330*D330</f>
        <v>0</v>
      </c>
    </row>
    <row r="331" spans="1:6" s="167" customFormat="1" ht="12.75">
      <c r="A331" s="42"/>
      <c r="B331" s="143" t="s">
        <v>103</v>
      </c>
      <c r="C331" s="42" t="s">
        <v>806</v>
      </c>
      <c r="D331" s="78">
        <v>36</v>
      </c>
      <c r="E331" s="10"/>
      <c r="F331" s="17">
        <f>E331*D331</f>
        <v>0</v>
      </c>
    </row>
    <row r="332" spans="1:6" s="48" customFormat="1" ht="12.75">
      <c r="A332" s="144"/>
      <c r="B332" s="138" t="s">
        <v>319</v>
      </c>
      <c r="C332" s="174" t="s">
        <v>806</v>
      </c>
      <c r="D332" s="120">
        <v>12</v>
      </c>
      <c r="E332" s="145"/>
      <c r="F332" s="50">
        <f>E332*D332</f>
        <v>0</v>
      </c>
    </row>
    <row r="333" spans="1:6" s="60" customFormat="1" ht="12.75">
      <c r="A333" s="45" t="s">
        <v>104</v>
      </c>
      <c r="B333" s="68" t="s">
        <v>843</v>
      </c>
      <c r="C333" s="1"/>
      <c r="D333" s="11"/>
      <c r="E333" s="12"/>
      <c r="F333" s="11"/>
    </row>
    <row r="334" spans="1:6" s="167" customFormat="1" ht="12.75">
      <c r="A334" s="42"/>
      <c r="B334" s="143" t="s">
        <v>105</v>
      </c>
      <c r="C334" s="42" t="s">
        <v>834</v>
      </c>
      <c r="D334" s="19">
        <v>2</v>
      </c>
      <c r="E334" s="10"/>
      <c r="F334" s="17">
        <f>E334*D334</f>
        <v>0</v>
      </c>
    </row>
    <row r="335" spans="1:6" s="48" customFormat="1" ht="12.75">
      <c r="A335" s="107" t="s">
        <v>106</v>
      </c>
      <c r="B335" s="113" t="s">
        <v>852</v>
      </c>
      <c r="C335" s="8"/>
      <c r="D335" s="111"/>
      <c r="E335" s="84"/>
      <c r="F335" s="111"/>
    </row>
    <row r="336" spans="1:6" s="48" customFormat="1" ht="12.75">
      <c r="A336" s="144"/>
      <c r="B336" s="185" t="s">
        <v>107</v>
      </c>
      <c r="C336" s="144" t="s">
        <v>834</v>
      </c>
      <c r="D336" s="120">
        <v>4</v>
      </c>
      <c r="E336" s="10"/>
      <c r="F336" s="50">
        <f>E336*D336</f>
        <v>0</v>
      </c>
    </row>
    <row r="337" spans="1:6" s="48" customFormat="1" ht="12.75">
      <c r="A337" s="144"/>
      <c r="B337" s="185" t="s">
        <v>108</v>
      </c>
      <c r="C337" s="144" t="s">
        <v>834</v>
      </c>
      <c r="D337" s="120">
        <v>4</v>
      </c>
      <c r="E337" s="10"/>
      <c r="F337" s="50">
        <f>E337*D337</f>
        <v>0</v>
      </c>
    </row>
    <row r="338" spans="1:6" s="95" customFormat="1" ht="12.75">
      <c r="A338" s="144"/>
      <c r="B338" s="185" t="s">
        <v>384</v>
      </c>
      <c r="C338" s="144" t="s">
        <v>834</v>
      </c>
      <c r="D338" s="120">
        <v>15</v>
      </c>
      <c r="E338" s="10"/>
      <c r="F338" s="50">
        <f>E338*D338</f>
        <v>0</v>
      </c>
    </row>
    <row r="339" spans="1:6" s="60" customFormat="1" ht="12.75">
      <c r="A339" s="42"/>
      <c r="B339" s="185" t="s">
        <v>320</v>
      </c>
      <c r="C339" s="79" t="s">
        <v>834</v>
      </c>
      <c r="D339" s="78">
        <v>8</v>
      </c>
      <c r="E339" s="24"/>
      <c r="F339" s="17">
        <f>E339*D339</f>
        <v>0</v>
      </c>
    </row>
    <row r="340" spans="1:6" s="167" customFormat="1" ht="12.75">
      <c r="A340" s="107" t="s">
        <v>109</v>
      </c>
      <c r="B340" s="113" t="s">
        <v>865</v>
      </c>
      <c r="C340" s="8"/>
      <c r="D340" s="111"/>
      <c r="E340" s="10"/>
      <c r="F340" s="111"/>
    </row>
    <row r="341" spans="1:6" s="48" customFormat="1" ht="12.75">
      <c r="A341" s="144"/>
      <c r="B341" s="138" t="s">
        <v>110</v>
      </c>
      <c r="C341" s="144" t="s">
        <v>834</v>
      </c>
      <c r="D341" s="47">
        <v>1</v>
      </c>
      <c r="E341" s="10"/>
      <c r="F341" s="50">
        <f>E341*D341</f>
        <v>0</v>
      </c>
    </row>
    <row r="342" spans="1:6" s="48" customFormat="1" ht="12.75">
      <c r="A342" s="144"/>
      <c r="B342" s="138" t="s">
        <v>111</v>
      </c>
      <c r="C342" s="144" t="s">
        <v>834</v>
      </c>
      <c r="D342" s="47">
        <v>1</v>
      </c>
      <c r="E342" s="10"/>
      <c r="F342" s="50">
        <f>E342*D342</f>
        <v>0</v>
      </c>
    </row>
    <row r="343" spans="1:6" s="60" customFormat="1" ht="12.75">
      <c r="A343" s="45" t="s">
        <v>112</v>
      </c>
      <c r="B343" s="68" t="s">
        <v>873</v>
      </c>
      <c r="C343" s="1"/>
      <c r="D343" s="11"/>
      <c r="E343" s="10"/>
      <c r="F343" s="11"/>
    </row>
    <row r="344" spans="1:6" s="60" customFormat="1" ht="12.75">
      <c r="A344" s="42"/>
      <c r="B344" s="143" t="s">
        <v>113</v>
      </c>
      <c r="C344" s="42" t="s">
        <v>834</v>
      </c>
      <c r="D344" s="19">
        <v>1</v>
      </c>
      <c r="E344" s="10"/>
      <c r="F344" s="17">
        <f>E344*D344</f>
        <v>0</v>
      </c>
    </row>
    <row r="345" spans="1:6" s="167" customFormat="1" ht="12.75">
      <c r="A345" s="42"/>
      <c r="B345" s="143" t="s">
        <v>114</v>
      </c>
      <c r="C345" s="42" t="s">
        <v>834</v>
      </c>
      <c r="D345" s="19">
        <v>2</v>
      </c>
      <c r="E345" s="10"/>
      <c r="F345" s="17">
        <f>E345*D345</f>
        <v>0</v>
      </c>
    </row>
    <row r="346" spans="1:6" s="48" customFormat="1" ht="12.75">
      <c r="A346" s="144"/>
      <c r="B346" s="138" t="s">
        <v>115</v>
      </c>
      <c r="C346" s="144" t="s">
        <v>834</v>
      </c>
      <c r="D346" s="47">
        <v>1</v>
      </c>
      <c r="E346" s="10"/>
      <c r="F346" s="50">
        <f>E346*D346</f>
        <v>0</v>
      </c>
    </row>
    <row r="347" spans="1:6" s="95" customFormat="1" ht="12.75">
      <c r="A347" s="45" t="s">
        <v>116</v>
      </c>
      <c r="B347" s="68" t="s">
        <v>886</v>
      </c>
      <c r="C347" s="1"/>
      <c r="D347" s="11"/>
      <c r="E347" s="10"/>
      <c r="F347" s="11"/>
    </row>
    <row r="348" spans="1:6" s="60" customFormat="1" ht="12.75">
      <c r="A348" s="42"/>
      <c r="B348" s="143" t="s">
        <v>117</v>
      </c>
      <c r="C348" s="42" t="s">
        <v>834</v>
      </c>
      <c r="D348" s="19">
        <v>4</v>
      </c>
      <c r="E348" s="10"/>
      <c r="F348" s="17">
        <f>E348*D348</f>
        <v>0</v>
      </c>
    </row>
    <row r="349" spans="1:6" s="167" customFormat="1" ht="12.75">
      <c r="A349" s="42"/>
      <c r="B349" s="143" t="s">
        <v>118</v>
      </c>
      <c r="C349" s="42" t="s">
        <v>834</v>
      </c>
      <c r="D349" s="19">
        <v>2</v>
      </c>
      <c r="E349" s="10"/>
      <c r="F349" s="17">
        <f>E349*D349</f>
        <v>0</v>
      </c>
    </row>
    <row r="350" spans="1:6" s="48" customFormat="1" ht="12.75">
      <c r="A350" s="107" t="s">
        <v>119</v>
      </c>
      <c r="B350" s="113" t="s">
        <v>120</v>
      </c>
      <c r="C350" s="8"/>
      <c r="D350" s="111"/>
      <c r="E350" s="84"/>
      <c r="F350" s="111"/>
    </row>
    <row r="351" spans="1:6" s="48" customFormat="1" ht="12.75">
      <c r="A351" s="144"/>
      <c r="B351" s="138" t="s">
        <v>122</v>
      </c>
      <c r="C351" s="144" t="s">
        <v>834</v>
      </c>
      <c r="D351" s="47">
        <v>2</v>
      </c>
      <c r="E351" s="10"/>
      <c r="F351" s="50">
        <f>E351*D351</f>
        <v>0</v>
      </c>
    </row>
    <row r="352" spans="1:6" s="95" customFormat="1" ht="12.75">
      <c r="A352" s="215" t="s">
        <v>774</v>
      </c>
      <c r="B352" s="215"/>
      <c r="C352" s="215"/>
      <c r="D352" s="215"/>
      <c r="E352" s="215"/>
      <c r="F352" s="15">
        <f>SUM(F329:F351)</f>
        <v>0</v>
      </c>
    </row>
    <row r="353" spans="1:6" s="60" customFormat="1" ht="12.75">
      <c r="A353" s="45"/>
      <c r="B353" s="148"/>
      <c r="C353" s="4"/>
      <c r="D353" s="11"/>
      <c r="E353" s="14"/>
      <c r="F353" s="13"/>
    </row>
    <row r="354" spans="1:6" s="95" customFormat="1" ht="12.75">
      <c r="A354" s="87" t="s">
        <v>198</v>
      </c>
      <c r="B354" s="113" t="s">
        <v>199</v>
      </c>
      <c r="C354" s="46"/>
      <c r="D354" s="47"/>
      <c r="E354" s="86"/>
      <c r="F354" s="47"/>
    </row>
    <row r="355" spans="1:6" s="60" customFormat="1" ht="12.75">
      <c r="A355" s="63" t="s">
        <v>162</v>
      </c>
      <c r="B355" s="68" t="s">
        <v>163</v>
      </c>
      <c r="C355" s="6"/>
      <c r="D355" s="19"/>
      <c r="E355" s="24"/>
      <c r="F355" s="19"/>
    </row>
    <row r="356" spans="1:6" s="48" customFormat="1" ht="12.75">
      <c r="A356" s="87" t="s">
        <v>164</v>
      </c>
      <c r="B356" s="113" t="s">
        <v>826</v>
      </c>
      <c r="C356" s="8"/>
      <c r="D356" s="111"/>
      <c r="E356" s="84"/>
      <c r="F356" s="111"/>
    </row>
    <row r="357" spans="1:6" s="95" customFormat="1" ht="12.75">
      <c r="A357" s="85"/>
      <c r="B357" s="138" t="s">
        <v>165</v>
      </c>
      <c r="C357" s="85" t="s">
        <v>806</v>
      </c>
      <c r="D357" s="139">
        <v>15.5</v>
      </c>
      <c r="E357" s="24"/>
      <c r="F357" s="50">
        <f aca="true" t="shared" si="13" ref="F357:F362">E357*D357</f>
        <v>0</v>
      </c>
    </row>
    <row r="358" spans="1:6" s="60" customFormat="1" ht="12.75">
      <c r="A358" s="2"/>
      <c r="B358" s="143" t="s">
        <v>166</v>
      </c>
      <c r="C358" s="2" t="s">
        <v>806</v>
      </c>
      <c r="D358" s="72">
        <v>127.6</v>
      </c>
      <c r="E358" s="24"/>
      <c r="F358" s="17">
        <f t="shared" si="13"/>
        <v>0</v>
      </c>
    </row>
    <row r="359" spans="1:6" s="167" customFormat="1" ht="12.75">
      <c r="A359" s="2"/>
      <c r="B359" s="143" t="s">
        <v>167</v>
      </c>
      <c r="C359" s="2" t="s">
        <v>806</v>
      </c>
      <c r="D359" s="72">
        <v>18</v>
      </c>
      <c r="E359" s="24"/>
      <c r="F359" s="17">
        <f t="shared" si="13"/>
        <v>0</v>
      </c>
    </row>
    <row r="360" spans="1:6" s="48" customFormat="1" ht="12.75">
      <c r="A360" s="85"/>
      <c r="B360" s="138" t="s">
        <v>168</v>
      </c>
      <c r="C360" s="85" t="s">
        <v>806</v>
      </c>
      <c r="D360" s="139">
        <v>28.7</v>
      </c>
      <c r="E360" s="24"/>
      <c r="F360" s="50">
        <f t="shared" si="13"/>
        <v>0</v>
      </c>
    </row>
    <row r="361" spans="1:6" s="48" customFormat="1" ht="12.75">
      <c r="A361" s="85"/>
      <c r="B361" s="138" t="s">
        <v>169</v>
      </c>
      <c r="C361" s="85" t="s">
        <v>806</v>
      </c>
      <c r="D361" s="139">
        <v>34.9</v>
      </c>
      <c r="E361" s="24"/>
      <c r="F361" s="50">
        <f t="shared" si="13"/>
        <v>0</v>
      </c>
    </row>
    <row r="362" spans="1:6" s="48" customFormat="1" ht="12.75">
      <c r="A362" s="85"/>
      <c r="B362" s="138" t="s">
        <v>170</v>
      </c>
      <c r="C362" s="85" t="s">
        <v>806</v>
      </c>
      <c r="D362" s="139">
        <v>13</v>
      </c>
      <c r="E362" s="24"/>
      <c r="F362" s="50">
        <f t="shared" si="13"/>
        <v>0</v>
      </c>
    </row>
    <row r="363" spans="1:6" s="60" customFormat="1" ht="12.75">
      <c r="A363" s="63" t="s">
        <v>171</v>
      </c>
      <c r="B363" s="1" t="s">
        <v>172</v>
      </c>
      <c r="C363" s="1"/>
      <c r="D363" s="62"/>
      <c r="E363" s="24"/>
      <c r="F363" s="11"/>
    </row>
    <row r="364" spans="1:6" s="60" customFormat="1" ht="12.75">
      <c r="A364" s="2"/>
      <c r="B364" s="143" t="s">
        <v>173</v>
      </c>
      <c r="C364" s="2" t="s">
        <v>834</v>
      </c>
      <c r="D364" s="72">
        <v>11</v>
      </c>
      <c r="E364" s="24"/>
      <c r="F364" s="17">
        <f>E364*D364</f>
        <v>0</v>
      </c>
    </row>
    <row r="365" spans="1:6" s="60" customFormat="1" ht="12.75">
      <c r="A365" s="2"/>
      <c r="B365" s="143" t="s">
        <v>174</v>
      </c>
      <c r="C365" s="2" t="s">
        <v>834</v>
      </c>
      <c r="D365" s="72">
        <v>1</v>
      </c>
      <c r="E365" s="24"/>
      <c r="F365" s="17">
        <f>E365*D365</f>
        <v>0</v>
      </c>
    </row>
    <row r="366" spans="1:6" s="48" customFormat="1" ht="12.75">
      <c r="A366" s="87" t="s">
        <v>175</v>
      </c>
      <c r="B366" s="8" t="s">
        <v>852</v>
      </c>
      <c r="C366" s="8"/>
      <c r="D366" s="150"/>
      <c r="E366" s="24"/>
      <c r="F366" s="111"/>
    </row>
    <row r="367" spans="1:6" s="95" customFormat="1" ht="12.75">
      <c r="A367" s="85"/>
      <c r="B367" s="49" t="s">
        <v>176</v>
      </c>
      <c r="C367" s="85" t="s">
        <v>834</v>
      </c>
      <c r="D367" s="139">
        <v>2</v>
      </c>
      <c r="E367" s="24"/>
      <c r="F367" s="50">
        <f>E367*D367</f>
        <v>0</v>
      </c>
    </row>
    <row r="368" spans="1:6" s="60" customFormat="1" ht="12.75">
      <c r="A368" s="2"/>
      <c r="B368" s="28" t="s">
        <v>177</v>
      </c>
      <c r="C368" s="2" t="s">
        <v>834</v>
      </c>
      <c r="D368" s="72">
        <v>2</v>
      </c>
      <c r="E368" s="24"/>
      <c r="F368" s="17">
        <f>E368*D368</f>
        <v>0</v>
      </c>
    </row>
    <row r="369" spans="1:6" s="48" customFormat="1" ht="12.75">
      <c r="A369" s="87" t="s">
        <v>178</v>
      </c>
      <c r="B369" s="8" t="s">
        <v>179</v>
      </c>
      <c r="C369" s="8"/>
      <c r="D369" s="150"/>
      <c r="E369" s="24"/>
      <c r="F369" s="111"/>
    </row>
    <row r="370" spans="1:6" s="48" customFormat="1" ht="12.75">
      <c r="A370" s="85"/>
      <c r="B370" s="138" t="s">
        <v>180</v>
      </c>
      <c r="C370" s="85" t="s">
        <v>834</v>
      </c>
      <c r="D370" s="139">
        <v>2</v>
      </c>
      <c r="E370" s="24"/>
      <c r="F370" s="50">
        <f aca="true" t="shared" si="14" ref="F370:F376">E370*D370</f>
        <v>0</v>
      </c>
    </row>
    <row r="371" spans="1:6" s="48" customFormat="1" ht="12.75">
      <c r="A371" s="85"/>
      <c r="B371" s="138" t="s">
        <v>181</v>
      </c>
      <c r="C371" s="85" t="s">
        <v>834</v>
      </c>
      <c r="D371" s="139">
        <v>5</v>
      </c>
      <c r="E371" s="24"/>
      <c r="F371" s="50">
        <f t="shared" si="14"/>
        <v>0</v>
      </c>
    </row>
    <row r="372" spans="1:6" s="48" customFormat="1" ht="12.75">
      <c r="A372" s="85"/>
      <c r="B372" s="138" t="s">
        <v>182</v>
      </c>
      <c r="C372" s="85" t="s">
        <v>834</v>
      </c>
      <c r="D372" s="139">
        <v>1</v>
      </c>
      <c r="E372" s="24"/>
      <c r="F372" s="50">
        <f t="shared" si="14"/>
        <v>0</v>
      </c>
    </row>
    <row r="373" spans="1:6" s="95" customFormat="1" ht="12.75">
      <c r="A373" s="85"/>
      <c r="B373" s="138" t="s">
        <v>183</v>
      </c>
      <c r="C373" s="85" t="s">
        <v>834</v>
      </c>
      <c r="D373" s="139">
        <v>1</v>
      </c>
      <c r="E373" s="24"/>
      <c r="F373" s="50">
        <f t="shared" si="14"/>
        <v>0</v>
      </c>
    </row>
    <row r="374" spans="1:6" s="60" customFormat="1" ht="12.75">
      <c r="A374" s="2"/>
      <c r="B374" s="143" t="s">
        <v>184</v>
      </c>
      <c r="C374" s="2" t="s">
        <v>834</v>
      </c>
      <c r="D374" s="19">
        <v>3</v>
      </c>
      <c r="E374" s="24"/>
      <c r="F374" s="17">
        <f t="shared" si="14"/>
        <v>0</v>
      </c>
    </row>
    <row r="375" spans="1:6" s="60" customFormat="1" ht="12.75">
      <c r="A375" s="2"/>
      <c r="B375" s="143" t="s">
        <v>185</v>
      </c>
      <c r="C375" s="2" t="s">
        <v>834</v>
      </c>
      <c r="D375" s="19">
        <v>2</v>
      </c>
      <c r="E375" s="24"/>
      <c r="F375" s="17">
        <f t="shared" si="14"/>
        <v>0</v>
      </c>
    </row>
    <row r="376" spans="1:6" s="167" customFormat="1" ht="12.75">
      <c r="A376" s="2"/>
      <c r="B376" s="143" t="s">
        <v>186</v>
      </c>
      <c r="C376" s="2" t="s">
        <v>834</v>
      </c>
      <c r="D376" s="19">
        <v>1</v>
      </c>
      <c r="E376" s="24"/>
      <c r="F376" s="17">
        <f t="shared" si="14"/>
        <v>0</v>
      </c>
    </row>
    <row r="377" spans="1:6" s="48" customFormat="1" ht="12.75">
      <c r="A377" s="87" t="s">
        <v>187</v>
      </c>
      <c r="B377" s="8" t="s">
        <v>188</v>
      </c>
      <c r="C377" s="8"/>
      <c r="D377" s="111"/>
      <c r="E377" s="24"/>
      <c r="F377" s="111"/>
    </row>
    <row r="378" spans="1:6" s="48" customFormat="1" ht="12.75">
      <c r="A378" s="85"/>
      <c r="B378" s="138" t="s">
        <v>189</v>
      </c>
      <c r="C378" s="85" t="s">
        <v>834</v>
      </c>
      <c r="D378" s="47">
        <v>11</v>
      </c>
      <c r="E378" s="24"/>
      <c r="F378" s="50">
        <f>E378*D378</f>
        <v>0</v>
      </c>
    </row>
    <row r="379" spans="1:6" s="95" customFormat="1" ht="12.75">
      <c r="A379" s="85"/>
      <c r="B379" s="138" t="s">
        <v>190</v>
      </c>
      <c r="C379" s="85" t="s">
        <v>834</v>
      </c>
      <c r="D379" s="47">
        <v>1</v>
      </c>
      <c r="E379" s="24"/>
      <c r="F379" s="50">
        <f>E379*D379</f>
        <v>0</v>
      </c>
    </row>
    <row r="380" spans="1:6" s="60" customFormat="1" ht="12.75">
      <c r="A380" s="218" t="s">
        <v>761</v>
      </c>
      <c r="B380" s="218"/>
      <c r="C380" s="218"/>
      <c r="D380" s="218"/>
      <c r="E380" s="218"/>
      <c r="F380" s="15">
        <f>SUM(F357:F379)</f>
        <v>0</v>
      </c>
    </row>
    <row r="381" spans="1:6" s="60" customFormat="1" ht="12.75">
      <c r="A381" s="219"/>
      <c r="B381" s="219"/>
      <c r="C381" s="219"/>
      <c r="D381" s="219"/>
      <c r="E381" s="219"/>
      <c r="F381" s="219"/>
    </row>
    <row r="382" spans="1:6" s="48" customFormat="1" ht="12.75">
      <c r="A382" s="87" t="s">
        <v>191</v>
      </c>
      <c r="B382" s="113" t="s">
        <v>820</v>
      </c>
      <c r="C382" s="46"/>
      <c r="D382" s="47"/>
      <c r="E382" s="86"/>
      <c r="F382" s="47"/>
    </row>
    <row r="383" spans="1:6" s="60" customFormat="1" ht="12.75">
      <c r="A383" s="63" t="s">
        <v>192</v>
      </c>
      <c r="B383" s="1" t="s">
        <v>193</v>
      </c>
      <c r="C383" s="1"/>
      <c r="D383" s="11"/>
      <c r="E383" s="12"/>
      <c r="F383" s="11"/>
    </row>
    <row r="384" spans="1:6" s="167" customFormat="1" ht="12.75">
      <c r="A384" s="2"/>
      <c r="B384" s="143" t="s">
        <v>194</v>
      </c>
      <c r="C384" s="2" t="s">
        <v>834</v>
      </c>
      <c r="D384" s="19">
        <v>11</v>
      </c>
      <c r="E384" s="24"/>
      <c r="F384" s="17">
        <f>E384*D384</f>
        <v>0</v>
      </c>
    </row>
    <row r="385" spans="1:6" s="48" customFormat="1" ht="12.75">
      <c r="A385" s="85"/>
      <c r="B385" s="138" t="s">
        <v>195</v>
      </c>
      <c r="C385" s="85" t="s">
        <v>834</v>
      </c>
      <c r="D385" s="47">
        <v>1</v>
      </c>
      <c r="E385" s="24"/>
      <c r="F385" s="50">
        <f>E385*D385</f>
        <v>0</v>
      </c>
    </row>
    <row r="386" spans="1:6" s="95" customFormat="1" ht="12.75">
      <c r="A386" s="63" t="s">
        <v>213</v>
      </c>
      <c r="B386" s="1" t="s">
        <v>214</v>
      </c>
      <c r="C386" s="1"/>
      <c r="D386" s="11"/>
      <c r="E386" s="24"/>
      <c r="F386" s="11"/>
    </row>
    <row r="387" spans="1:6" s="60" customFormat="1" ht="12.75">
      <c r="A387" s="2"/>
      <c r="B387" s="28" t="s">
        <v>215</v>
      </c>
      <c r="C387" s="3" t="s">
        <v>834</v>
      </c>
      <c r="D387" s="17">
        <v>9</v>
      </c>
      <c r="E387" s="24"/>
      <c r="F387" s="17">
        <f>E387*D387</f>
        <v>0</v>
      </c>
    </row>
    <row r="388" spans="1:6" s="60" customFormat="1" ht="12.75">
      <c r="A388" s="2"/>
      <c r="B388" s="28" t="s">
        <v>67</v>
      </c>
      <c r="C388" s="3" t="s">
        <v>834</v>
      </c>
      <c r="D388" s="17">
        <v>9</v>
      </c>
      <c r="E388" s="24"/>
      <c r="F388" s="17">
        <f>E388*D388</f>
        <v>0</v>
      </c>
    </row>
    <row r="389" spans="1:6" s="60" customFormat="1" ht="12.75">
      <c r="A389" s="2"/>
      <c r="B389" s="143" t="s">
        <v>216</v>
      </c>
      <c r="C389" s="2" t="s">
        <v>834</v>
      </c>
      <c r="D389" s="19">
        <v>5</v>
      </c>
      <c r="E389" s="24"/>
      <c r="F389" s="17">
        <f>E389*D389</f>
        <v>0</v>
      </c>
    </row>
    <row r="390" spans="1:6" s="60" customFormat="1" ht="12.75">
      <c r="A390" s="2"/>
      <c r="B390" s="143" t="s">
        <v>217</v>
      </c>
      <c r="C390" s="2" t="s">
        <v>834</v>
      </c>
      <c r="D390" s="19">
        <v>5</v>
      </c>
      <c r="E390" s="24"/>
      <c r="F390" s="17">
        <f>E390*D390</f>
        <v>0</v>
      </c>
    </row>
    <row r="391" spans="1:6" s="60" customFormat="1" ht="12.75">
      <c r="A391" s="2"/>
      <c r="B391" s="143" t="s">
        <v>66</v>
      </c>
      <c r="C391" s="2" t="s">
        <v>834</v>
      </c>
      <c r="D391" s="19">
        <v>2</v>
      </c>
      <c r="E391" s="24"/>
      <c r="F391" s="17">
        <f>E391*D391</f>
        <v>0</v>
      </c>
    </row>
    <row r="392" spans="1:6" s="48" customFormat="1" ht="12.75">
      <c r="A392" s="87" t="s">
        <v>219</v>
      </c>
      <c r="B392" s="8" t="s">
        <v>220</v>
      </c>
      <c r="C392" s="8"/>
      <c r="D392" s="111"/>
      <c r="E392" s="24"/>
      <c r="F392" s="111"/>
    </row>
    <row r="393" spans="1:6" s="48" customFormat="1" ht="12.75">
      <c r="A393" s="85"/>
      <c r="B393" s="49" t="s">
        <v>221</v>
      </c>
      <c r="C393" s="85" t="s">
        <v>834</v>
      </c>
      <c r="D393" s="47">
        <v>1</v>
      </c>
      <c r="E393" s="24"/>
      <c r="F393" s="50">
        <f>E393*D393</f>
        <v>0</v>
      </c>
    </row>
    <row r="394" spans="1:6" s="48" customFormat="1" ht="12.75">
      <c r="A394" s="85"/>
      <c r="B394" s="49" t="s">
        <v>68</v>
      </c>
      <c r="C394" s="85" t="s">
        <v>834</v>
      </c>
      <c r="D394" s="47">
        <v>1</v>
      </c>
      <c r="E394" s="24"/>
      <c r="F394" s="50">
        <f>E394*D394</f>
        <v>0</v>
      </c>
    </row>
    <row r="395" spans="1:6" s="60" customFormat="1" ht="12.75">
      <c r="A395" s="63" t="s">
        <v>222</v>
      </c>
      <c r="B395" s="1" t="s">
        <v>223</v>
      </c>
      <c r="C395" s="1"/>
      <c r="D395" s="11"/>
      <c r="E395" s="24"/>
      <c r="F395" s="11"/>
    </row>
    <row r="396" spans="1:6" s="167" customFormat="1" ht="12.75">
      <c r="A396" s="2"/>
      <c r="B396" s="28" t="s">
        <v>224</v>
      </c>
      <c r="C396" s="2" t="s">
        <v>834</v>
      </c>
      <c r="D396" s="19">
        <v>5</v>
      </c>
      <c r="E396" s="24"/>
      <c r="F396" s="17">
        <f>E396*D396</f>
        <v>0</v>
      </c>
    </row>
    <row r="397" spans="1:6" s="48" customFormat="1" ht="12.75">
      <c r="A397" s="87" t="s">
        <v>403</v>
      </c>
      <c r="B397" s="113" t="s">
        <v>124</v>
      </c>
      <c r="C397" s="87"/>
      <c r="D397" s="87"/>
      <c r="E397" s="113"/>
      <c r="F397" s="82"/>
    </row>
    <row r="398" spans="1:6" s="48" customFormat="1" ht="12.75">
      <c r="A398" s="144"/>
      <c r="B398" s="49" t="s">
        <v>121</v>
      </c>
      <c r="C398" s="151" t="s">
        <v>806</v>
      </c>
      <c r="D398" s="47">
        <v>8</v>
      </c>
      <c r="E398" s="24"/>
      <c r="F398" s="50">
        <f>E398*D398</f>
        <v>0</v>
      </c>
    </row>
    <row r="399" spans="1:6" s="48" customFormat="1" ht="12.75">
      <c r="A399" s="144"/>
      <c r="B399" s="49" t="s">
        <v>90</v>
      </c>
      <c r="C399" s="151" t="s">
        <v>806</v>
      </c>
      <c r="D399" s="47">
        <v>2</v>
      </c>
      <c r="E399" s="24"/>
      <c r="F399" s="50">
        <f>E399*D399</f>
        <v>0</v>
      </c>
    </row>
    <row r="400" spans="1:6" s="95" customFormat="1" ht="12.75">
      <c r="A400" s="218" t="s">
        <v>762</v>
      </c>
      <c r="B400" s="218"/>
      <c r="C400" s="218"/>
      <c r="D400" s="218"/>
      <c r="E400" s="218"/>
      <c r="F400" s="15">
        <f>SUM(F384:F399)</f>
        <v>0</v>
      </c>
    </row>
    <row r="401" spans="1:6" s="60" customFormat="1" ht="12.75">
      <c r="A401" s="219"/>
      <c r="B401" s="219"/>
      <c r="C401" s="219"/>
      <c r="D401" s="219"/>
      <c r="E401" s="219"/>
      <c r="F401" s="219"/>
    </row>
    <row r="402" spans="1:6" s="48" customFormat="1" ht="12.75">
      <c r="A402" s="87" t="s">
        <v>200</v>
      </c>
      <c r="B402" s="113" t="s">
        <v>201</v>
      </c>
      <c r="C402" s="87"/>
      <c r="D402" s="87"/>
      <c r="E402" s="152"/>
      <c r="F402" s="82"/>
    </row>
    <row r="403" spans="1:6" s="95" customFormat="1" ht="12.75">
      <c r="A403" s="63" t="s">
        <v>412</v>
      </c>
      <c r="B403" s="68" t="s">
        <v>431</v>
      </c>
      <c r="C403" s="63"/>
      <c r="D403" s="63"/>
      <c r="E403" s="41"/>
      <c r="F403" s="15"/>
    </row>
    <row r="404" spans="1:6" s="48" customFormat="1" ht="12.75">
      <c r="A404" s="63" t="s">
        <v>413</v>
      </c>
      <c r="B404" s="68" t="s">
        <v>826</v>
      </c>
      <c r="C404" s="63"/>
      <c r="D404" s="19"/>
      <c r="E404" s="152"/>
      <c r="F404" s="82"/>
    </row>
    <row r="405" spans="1:6" s="48" customFormat="1" ht="12.75">
      <c r="A405" s="144"/>
      <c r="B405" s="76" t="s">
        <v>432</v>
      </c>
      <c r="C405" s="151" t="s">
        <v>806</v>
      </c>
      <c r="D405" s="47">
        <f>30*6+6+18</f>
        <v>204</v>
      </c>
      <c r="E405" s="24"/>
      <c r="F405" s="50">
        <f>E405*D405</f>
        <v>0</v>
      </c>
    </row>
    <row r="406" spans="1:6" s="48" customFormat="1" ht="12.75">
      <c r="A406" s="144"/>
      <c r="B406" s="76" t="s">
        <v>433</v>
      </c>
      <c r="C406" s="151" t="s">
        <v>806</v>
      </c>
      <c r="D406" s="47">
        <f>17*6+6</f>
        <v>108</v>
      </c>
      <c r="E406" s="24"/>
      <c r="F406" s="50">
        <f>E406*D406</f>
        <v>0</v>
      </c>
    </row>
    <row r="407" spans="1:6" s="48" customFormat="1" ht="12.75">
      <c r="A407" s="144"/>
      <c r="B407" s="76" t="s">
        <v>434</v>
      </c>
      <c r="C407" s="151" t="s">
        <v>806</v>
      </c>
      <c r="D407" s="47">
        <f>19*6+6</f>
        <v>120</v>
      </c>
      <c r="E407" s="24"/>
      <c r="F407" s="50">
        <f>E407*D407</f>
        <v>0</v>
      </c>
    </row>
    <row r="408" spans="1:6" s="48" customFormat="1" ht="12.75">
      <c r="A408" s="144"/>
      <c r="B408" s="76" t="s">
        <v>435</v>
      </c>
      <c r="C408" s="151" t="s">
        <v>806</v>
      </c>
      <c r="D408" s="47">
        <f>34*6+6</f>
        <v>210</v>
      </c>
      <c r="E408" s="24"/>
      <c r="F408" s="50">
        <f>E408*D408</f>
        <v>0</v>
      </c>
    </row>
    <row r="409" spans="1:6" s="48" customFormat="1" ht="12.75">
      <c r="A409" s="144"/>
      <c r="B409" s="76" t="s">
        <v>436</v>
      </c>
      <c r="C409" s="151" t="s">
        <v>806</v>
      </c>
      <c r="D409" s="47">
        <f>16*6+6</f>
        <v>102</v>
      </c>
      <c r="E409" s="24"/>
      <c r="F409" s="50">
        <f>E409*D409</f>
        <v>0</v>
      </c>
    </row>
    <row r="410" spans="1:6" s="48" customFormat="1" ht="12.75">
      <c r="A410" s="63" t="s">
        <v>414</v>
      </c>
      <c r="B410" s="68" t="s">
        <v>437</v>
      </c>
      <c r="C410" s="43"/>
      <c r="D410" s="19"/>
      <c r="E410" s="152"/>
      <c r="F410" s="82"/>
    </row>
    <row r="411" spans="1:6" s="48" customFormat="1" ht="12.75">
      <c r="A411" s="144"/>
      <c r="B411" s="106" t="s">
        <v>438</v>
      </c>
      <c r="C411" s="151" t="s">
        <v>834</v>
      </c>
      <c r="D411" s="47">
        <v>2</v>
      </c>
      <c r="E411" s="24"/>
      <c r="F411" s="50">
        <f>E411*D411</f>
        <v>0</v>
      </c>
    </row>
    <row r="412" spans="1:6" s="48" customFormat="1" ht="12.75">
      <c r="A412" s="63" t="s">
        <v>415</v>
      </c>
      <c r="B412" s="68" t="s">
        <v>852</v>
      </c>
      <c r="C412" s="43"/>
      <c r="D412" s="19"/>
      <c r="E412" s="152"/>
      <c r="F412" s="82"/>
    </row>
    <row r="413" spans="1:6" s="48" customFormat="1" ht="12.75">
      <c r="A413" s="144"/>
      <c r="B413" s="76" t="s">
        <v>439</v>
      </c>
      <c r="C413" s="151" t="s">
        <v>834</v>
      </c>
      <c r="D413" s="47">
        <v>11</v>
      </c>
      <c r="E413" s="24"/>
      <c r="F413" s="50">
        <f aca="true" t="shared" si="15" ref="F413:F420">E413*D413</f>
        <v>0</v>
      </c>
    </row>
    <row r="414" spans="1:6" s="95" customFormat="1" ht="12.75">
      <c r="A414" s="144"/>
      <c r="B414" s="76" t="s">
        <v>440</v>
      </c>
      <c r="C414" s="151" t="s">
        <v>834</v>
      </c>
      <c r="D414" s="47">
        <v>18</v>
      </c>
      <c r="E414" s="24"/>
      <c r="F414" s="50">
        <f t="shared" si="15"/>
        <v>0</v>
      </c>
    </row>
    <row r="415" spans="1:6" s="60" customFormat="1" ht="12.75">
      <c r="A415" s="42"/>
      <c r="B415" s="57" t="s">
        <v>441</v>
      </c>
      <c r="C415" s="43" t="s">
        <v>834</v>
      </c>
      <c r="D415" s="19">
        <v>13</v>
      </c>
      <c r="E415" s="24"/>
      <c r="F415" s="17">
        <f t="shared" si="15"/>
        <v>0</v>
      </c>
    </row>
    <row r="416" spans="1:6" s="60" customFormat="1" ht="12.75">
      <c r="A416" s="42"/>
      <c r="B416" s="57" t="s">
        <v>442</v>
      </c>
      <c r="C416" s="43" t="s">
        <v>834</v>
      </c>
      <c r="D416" s="19">
        <v>33</v>
      </c>
      <c r="E416" s="24"/>
      <c r="F416" s="17">
        <f t="shared" si="15"/>
        <v>0</v>
      </c>
    </row>
    <row r="417" spans="1:6" s="60" customFormat="1" ht="12.75">
      <c r="A417" s="42"/>
      <c r="B417" s="57" t="s">
        <v>443</v>
      </c>
      <c r="C417" s="43" t="s">
        <v>834</v>
      </c>
      <c r="D417" s="19">
        <v>23</v>
      </c>
      <c r="E417" s="24"/>
      <c r="F417" s="17">
        <f t="shared" si="15"/>
        <v>0</v>
      </c>
    </row>
    <row r="418" spans="1:6" s="60" customFormat="1" ht="12.75">
      <c r="A418" s="42"/>
      <c r="B418" s="57" t="s">
        <v>444</v>
      </c>
      <c r="C418" s="43" t="s">
        <v>834</v>
      </c>
      <c r="D418" s="19">
        <v>7</v>
      </c>
      <c r="E418" s="24"/>
      <c r="F418" s="17">
        <f t="shared" si="15"/>
        <v>0</v>
      </c>
    </row>
    <row r="419" spans="1:6" s="60" customFormat="1" ht="12.75">
      <c r="A419" s="42"/>
      <c r="B419" s="57" t="s">
        <v>445</v>
      </c>
      <c r="C419" s="43" t="s">
        <v>834</v>
      </c>
      <c r="D419" s="19">
        <v>80</v>
      </c>
      <c r="E419" s="24"/>
      <c r="F419" s="17">
        <f t="shared" si="15"/>
        <v>0</v>
      </c>
    </row>
    <row r="420" spans="1:6" s="167" customFormat="1" ht="12.75">
      <c r="A420" s="42"/>
      <c r="B420" s="57" t="s">
        <v>446</v>
      </c>
      <c r="C420" s="43" t="s">
        <v>834</v>
      </c>
      <c r="D420" s="19">
        <v>69</v>
      </c>
      <c r="E420" s="24"/>
      <c r="F420" s="17">
        <f t="shared" si="15"/>
        <v>0</v>
      </c>
    </row>
    <row r="421" spans="1:6" s="60" customFormat="1" ht="12.75">
      <c r="A421" s="87" t="s">
        <v>416</v>
      </c>
      <c r="B421" s="113" t="s">
        <v>125</v>
      </c>
      <c r="C421" s="151"/>
      <c r="D421" s="47"/>
      <c r="E421" s="41"/>
      <c r="F421" s="15"/>
    </row>
    <row r="422" spans="1:6" s="60" customFormat="1" ht="12.75">
      <c r="A422" s="42"/>
      <c r="B422" s="32" t="s">
        <v>447</v>
      </c>
      <c r="C422" s="43" t="s">
        <v>834</v>
      </c>
      <c r="D422" s="19">
        <v>6</v>
      </c>
      <c r="E422" s="24"/>
      <c r="F422" s="17">
        <f>E422*D422</f>
        <v>0</v>
      </c>
    </row>
    <row r="423" spans="1:6" s="167" customFormat="1" ht="12.75">
      <c r="A423" s="42"/>
      <c r="B423" s="32" t="s">
        <v>448</v>
      </c>
      <c r="C423" s="43" t="s">
        <v>834</v>
      </c>
      <c r="D423" s="19">
        <v>3</v>
      </c>
      <c r="E423" s="24"/>
      <c r="F423" s="17">
        <f>E423*D423</f>
        <v>0</v>
      </c>
    </row>
    <row r="424" spans="1:6" s="60" customFormat="1" ht="12.75">
      <c r="A424" s="87" t="s">
        <v>417</v>
      </c>
      <c r="B424" s="113" t="s">
        <v>865</v>
      </c>
      <c r="C424" s="151"/>
      <c r="D424" s="47"/>
      <c r="E424" s="24"/>
      <c r="F424" s="15"/>
    </row>
    <row r="425" spans="1:6" s="167" customFormat="1" ht="12.75">
      <c r="A425" s="42"/>
      <c r="B425" s="32" t="s">
        <v>449</v>
      </c>
      <c r="C425" s="43" t="s">
        <v>834</v>
      </c>
      <c r="D425" s="19">
        <v>13</v>
      </c>
      <c r="E425" s="24"/>
      <c r="F425" s="17">
        <f>E425*D425</f>
        <v>0</v>
      </c>
    </row>
    <row r="426" spans="1:6" s="48" customFormat="1" ht="12.75">
      <c r="A426" s="144"/>
      <c r="B426" s="106" t="s">
        <v>450</v>
      </c>
      <c r="C426" s="151" t="s">
        <v>834</v>
      </c>
      <c r="D426" s="47">
        <v>7</v>
      </c>
      <c r="E426" s="24"/>
      <c r="F426" s="50">
        <f>E426*D426</f>
        <v>0</v>
      </c>
    </row>
    <row r="427" spans="1:6" s="95" customFormat="1" ht="12.75">
      <c r="A427" s="144"/>
      <c r="B427" s="106" t="s">
        <v>451</v>
      </c>
      <c r="C427" s="151" t="s">
        <v>834</v>
      </c>
      <c r="D427" s="47">
        <v>8</v>
      </c>
      <c r="E427" s="24"/>
      <c r="F427" s="50">
        <f>E427*D427</f>
        <v>0</v>
      </c>
    </row>
    <row r="428" spans="1:6" s="60" customFormat="1" ht="12.75">
      <c r="A428" s="42"/>
      <c r="B428" s="32" t="s">
        <v>452</v>
      </c>
      <c r="C428" s="43" t="s">
        <v>834</v>
      </c>
      <c r="D428" s="19">
        <v>14</v>
      </c>
      <c r="E428" s="24"/>
      <c r="F428" s="17">
        <f>E428*D428</f>
        <v>0</v>
      </c>
    </row>
    <row r="429" spans="1:6" s="167" customFormat="1" ht="12.75">
      <c r="A429" s="42"/>
      <c r="B429" s="32" t="s">
        <v>453</v>
      </c>
      <c r="C429" s="43" t="s">
        <v>834</v>
      </c>
      <c r="D429" s="19">
        <v>7</v>
      </c>
      <c r="E429" s="24"/>
      <c r="F429" s="17">
        <f>E429*D429</f>
        <v>0</v>
      </c>
    </row>
    <row r="430" spans="1:6" s="60" customFormat="1" ht="12.75">
      <c r="A430" s="87" t="s">
        <v>418</v>
      </c>
      <c r="B430" s="113" t="s">
        <v>647</v>
      </c>
      <c r="C430" s="151"/>
      <c r="D430" s="47"/>
      <c r="E430" s="24"/>
      <c r="F430" s="15"/>
    </row>
    <row r="431" spans="1:6" s="60" customFormat="1" ht="12.75">
      <c r="A431" s="42"/>
      <c r="B431" s="57" t="s">
        <v>454</v>
      </c>
      <c r="C431" s="43" t="s">
        <v>834</v>
      </c>
      <c r="D431" s="19">
        <v>9</v>
      </c>
      <c r="E431" s="24"/>
      <c r="F431" s="17">
        <f>E431*D431</f>
        <v>0</v>
      </c>
    </row>
    <row r="432" spans="1:6" s="60" customFormat="1" ht="12.75">
      <c r="A432" s="42"/>
      <c r="B432" s="57" t="s">
        <v>455</v>
      </c>
      <c r="C432" s="43" t="s">
        <v>834</v>
      </c>
      <c r="D432" s="19">
        <v>2</v>
      </c>
      <c r="E432" s="24"/>
      <c r="F432" s="17">
        <f>E432*D432</f>
        <v>0</v>
      </c>
    </row>
    <row r="433" spans="1:6" s="60" customFormat="1" ht="12.75">
      <c r="A433" s="107" t="s">
        <v>419</v>
      </c>
      <c r="B433" s="113" t="s">
        <v>456</v>
      </c>
      <c r="C433" s="153"/>
      <c r="D433" s="47"/>
      <c r="E433" s="41"/>
      <c r="F433" s="15"/>
    </row>
    <row r="434" spans="1:6" s="60" customFormat="1" ht="12.75">
      <c r="A434" s="42"/>
      <c r="B434" s="32" t="s">
        <v>457</v>
      </c>
      <c r="C434" s="43" t="s">
        <v>834</v>
      </c>
      <c r="D434" s="19">
        <v>23</v>
      </c>
      <c r="E434" s="24"/>
      <c r="F434" s="17">
        <f>E434*D434</f>
        <v>0</v>
      </c>
    </row>
    <row r="435" spans="1:6" s="60" customFormat="1" ht="12.75">
      <c r="A435" s="107" t="s">
        <v>420</v>
      </c>
      <c r="B435" s="113" t="s">
        <v>458</v>
      </c>
      <c r="C435" s="153"/>
      <c r="D435" s="47"/>
      <c r="E435" s="24"/>
      <c r="F435" s="15"/>
    </row>
    <row r="436" spans="1:6" s="167" customFormat="1" ht="12.75">
      <c r="A436" s="42"/>
      <c r="B436" s="32" t="s">
        <v>571</v>
      </c>
      <c r="C436" s="43" t="s">
        <v>834</v>
      </c>
      <c r="D436" s="19">
        <v>23</v>
      </c>
      <c r="E436" s="24"/>
      <c r="F436" s="17">
        <f>E436*D436</f>
        <v>0</v>
      </c>
    </row>
    <row r="437" spans="1:6" s="60" customFormat="1" ht="12.75">
      <c r="A437" s="107" t="s">
        <v>421</v>
      </c>
      <c r="B437" s="113" t="s">
        <v>572</v>
      </c>
      <c r="C437" s="153"/>
      <c r="D437" s="47"/>
      <c r="E437" s="24"/>
      <c r="F437" s="15"/>
    </row>
    <row r="438" spans="1:6" s="60" customFormat="1" ht="12.75">
      <c r="A438" s="42"/>
      <c r="B438" s="32" t="s">
        <v>573</v>
      </c>
      <c r="C438" s="43" t="s">
        <v>834</v>
      </c>
      <c r="D438" s="19">
        <v>17</v>
      </c>
      <c r="E438" s="24"/>
      <c r="F438" s="17">
        <f>E438*D438</f>
        <v>0</v>
      </c>
    </row>
    <row r="439" spans="1:6" s="95" customFormat="1" ht="12.75">
      <c r="A439" s="87" t="s">
        <v>422</v>
      </c>
      <c r="B439" s="113" t="s">
        <v>873</v>
      </c>
      <c r="C439" s="151"/>
      <c r="D439" s="47"/>
      <c r="E439" s="24"/>
      <c r="F439" s="15"/>
    </row>
    <row r="440" spans="1:6" s="60" customFormat="1" ht="12.75">
      <c r="A440" s="42"/>
      <c r="B440" s="32" t="s">
        <v>574</v>
      </c>
      <c r="C440" s="43" t="s">
        <v>834</v>
      </c>
      <c r="D440" s="19">
        <v>23</v>
      </c>
      <c r="E440" s="24"/>
      <c r="F440" s="17">
        <f>E440*D440</f>
        <v>0</v>
      </c>
    </row>
    <row r="441" spans="1:6" s="167" customFormat="1" ht="12.75">
      <c r="A441" s="42"/>
      <c r="B441" s="32" t="s">
        <v>575</v>
      </c>
      <c r="C441" s="43" t="s">
        <v>834</v>
      </c>
      <c r="D441" s="19">
        <v>21</v>
      </c>
      <c r="E441" s="24"/>
      <c r="F441" s="17">
        <f>E441*D441</f>
        <v>0</v>
      </c>
    </row>
    <row r="442" spans="1:6" s="48" customFormat="1" ht="12.75">
      <c r="A442" s="144"/>
      <c r="B442" s="106" t="s">
        <v>576</v>
      </c>
      <c r="C442" s="151" t="s">
        <v>834</v>
      </c>
      <c r="D442" s="47">
        <v>2</v>
      </c>
      <c r="E442" s="24"/>
      <c r="F442" s="50">
        <f>E442*D442</f>
        <v>0</v>
      </c>
    </row>
    <row r="443" spans="1:6" s="48" customFormat="1" ht="12.75">
      <c r="A443" s="144"/>
      <c r="B443" s="106" t="s">
        <v>577</v>
      </c>
      <c r="C443" s="151" t="s">
        <v>834</v>
      </c>
      <c r="D443" s="47">
        <v>4</v>
      </c>
      <c r="E443" s="24"/>
      <c r="F443" s="50">
        <f>E443*D443</f>
        <v>0</v>
      </c>
    </row>
    <row r="444" spans="1:6" s="48" customFormat="1" ht="12.75">
      <c r="A444" s="144"/>
      <c r="B444" s="106" t="s">
        <v>578</v>
      </c>
      <c r="C444" s="151" t="s">
        <v>834</v>
      </c>
      <c r="D444" s="47">
        <v>50</v>
      </c>
      <c r="E444" s="24"/>
      <c r="F444" s="50">
        <f>E444*D444</f>
        <v>0</v>
      </c>
    </row>
    <row r="445" spans="1:6" s="48" customFormat="1" ht="12.75">
      <c r="A445" s="63" t="s">
        <v>423</v>
      </c>
      <c r="B445" s="68" t="s">
        <v>820</v>
      </c>
      <c r="C445" s="43"/>
      <c r="D445" s="19"/>
      <c r="E445" s="41"/>
      <c r="F445" s="82"/>
    </row>
    <row r="446" spans="1:6" s="48" customFormat="1" ht="12.75">
      <c r="A446" s="63" t="s">
        <v>424</v>
      </c>
      <c r="B446" s="68" t="s">
        <v>579</v>
      </c>
      <c r="C446" s="43"/>
      <c r="D446" s="19"/>
      <c r="E446" s="41"/>
      <c r="F446" s="82"/>
    </row>
    <row r="447" spans="1:6" s="60" customFormat="1" ht="12.75">
      <c r="A447" s="63"/>
      <c r="B447" s="57" t="s">
        <v>580</v>
      </c>
      <c r="C447" s="43" t="s">
        <v>834</v>
      </c>
      <c r="D447" s="19">
        <v>4</v>
      </c>
      <c r="E447" s="24"/>
      <c r="F447" s="17">
        <f>E447*D447</f>
        <v>0</v>
      </c>
    </row>
    <row r="448" spans="1:6" s="60" customFormat="1" ht="12.75">
      <c r="A448" s="42"/>
      <c r="B448" s="57" t="s">
        <v>581</v>
      </c>
      <c r="C448" s="43" t="s">
        <v>834</v>
      </c>
      <c r="D448" s="19">
        <v>18</v>
      </c>
      <c r="E448" s="24"/>
      <c r="F448" s="17">
        <f>E448*D448</f>
        <v>0</v>
      </c>
    </row>
    <row r="449" spans="1:6" s="60" customFormat="1" ht="12.75">
      <c r="A449" s="87" t="s">
        <v>425</v>
      </c>
      <c r="B449" s="113" t="s">
        <v>123</v>
      </c>
      <c r="C449" s="87"/>
      <c r="D449" s="47"/>
      <c r="E449" s="24"/>
      <c r="F449" s="15"/>
    </row>
    <row r="450" spans="1:6" s="48" customFormat="1" ht="12.75">
      <c r="A450" s="87"/>
      <c r="B450" s="106" t="s">
        <v>582</v>
      </c>
      <c r="C450" s="151" t="s">
        <v>834</v>
      </c>
      <c r="D450" s="47">
        <v>6</v>
      </c>
      <c r="E450" s="24"/>
      <c r="F450" s="50">
        <f>E450*D450</f>
        <v>0</v>
      </c>
    </row>
    <row r="451" spans="1:6" s="48" customFormat="1" ht="12.75">
      <c r="A451" s="63" t="s">
        <v>426</v>
      </c>
      <c r="B451" s="68" t="s">
        <v>124</v>
      </c>
      <c r="C451" s="43"/>
      <c r="D451" s="19"/>
      <c r="E451" s="24"/>
      <c r="F451" s="82"/>
    </row>
    <row r="452" spans="1:6" s="95" customFormat="1" ht="12.75">
      <c r="A452" s="144"/>
      <c r="B452" s="76" t="s">
        <v>583</v>
      </c>
      <c r="C452" s="151" t="s">
        <v>834</v>
      </c>
      <c r="D452" s="47">
        <v>13</v>
      </c>
      <c r="E452" s="24"/>
      <c r="F452" s="50">
        <f aca="true" t="shared" si="16" ref="F452:F462">E452*D452</f>
        <v>0</v>
      </c>
    </row>
    <row r="453" spans="1:6" s="60" customFormat="1" ht="12.75">
      <c r="A453" s="42"/>
      <c r="B453" s="57" t="s">
        <v>584</v>
      </c>
      <c r="C453" s="43" t="s">
        <v>834</v>
      </c>
      <c r="D453" s="19">
        <v>2</v>
      </c>
      <c r="E453" s="24"/>
      <c r="F453" s="17">
        <f t="shared" si="16"/>
        <v>0</v>
      </c>
    </row>
    <row r="454" spans="1:6" s="60" customFormat="1" ht="12.75">
      <c r="A454" s="42"/>
      <c r="B454" s="57" t="s">
        <v>585</v>
      </c>
      <c r="C454" s="43" t="s">
        <v>834</v>
      </c>
      <c r="D454" s="19">
        <v>5</v>
      </c>
      <c r="E454" s="24"/>
      <c r="F454" s="17">
        <f t="shared" si="16"/>
        <v>0</v>
      </c>
    </row>
    <row r="455" spans="1:6" s="60" customFormat="1" ht="12.75">
      <c r="A455" s="42"/>
      <c r="B455" s="57" t="s">
        <v>586</v>
      </c>
      <c r="C455" s="43" t="s">
        <v>834</v>
      </c>
      <c r="D455" s="19">
        <v>4</v>
      </c>
      <c r="E455" s="24"/>
      <c r="F455" s="17">
        <f t="shared" si="16"/>
        <v>0</v>
      </c>
    </row>
    <row r="456" spans="1:6" s="60" customFormat="1" ht="12.75">
      <c r="A456" s="42"/>
      <c r="B456" s="57" t="s">
        <v>91</v>
      </c>
      <c r="C456" s="43" t="s">
        <v>834</v>
      </c>
      <c r="D456" s="19">
        <v>8</v>
      </c>
      <c r="E456" s="24"/>
      <c r="F456" s="17">
        <f t="shared" si="16"/>
        <v>0</v>
      </c>
    </row>
    <row r="457" spans="1:6" s="60" customFormat="1" ht="12.75">
      <c r="A457" s="42"/>
      <c r="B457" s="57" t="s">
        <v>92</v>
      </c>
      <c r="C457" s="43" t="s">
        <v>834</v>
      </c>
      <c r="D457" s="19">
        <v>40</v>
      </c>
      <c r="E457" s="24"/>
      <c r="F457" s="17">
        <f t="shared" si="16"/>
        <v>0</v>
      </c>
    </row>
    <row r="458" spans="1:6" s="60" customFormat="1" ht="12.75">
      <c r="A458" s="42"/>
      <c r="B458" s="57" t="s">
        <v>587</v>
      </c>
      <c r="C458" s="43" t="s">
        <v>834</v>
      </c>
      <c r="D458" s="19">
        <v>1</v>
      </c>
      <c r="E458" s="24"/>
      <c r="F458" s="17">
        <f t="shared" si="16"/>
        <v>0</v>
      </c>
    </row>
    <row r="459" spans="1:6" s="167" customFormat="1" ht="12.75">
      <c r="A459" s="42"/>
      <c r="B459" s="57" t="s">
        <v>590</v>
      </c>
      <c r="C459" s="43" t="s">
        <v>834</v>
      </c>
      <c r="D459" s="19">
        <v>4</v>
      </c>
      <c r="E459" s="24"/>
      <c r="F459" s="17">
        <f t="shared" si="16"/>
        <v>0</v>
      </c>
    </row>
    <row r="460" spans="1:6" s="48" customFormat="1" ht="12.75">
      <c r="A460" s="144"/>
      <c r="B460" s="76" t="s">
        <v>591</v>
      </c>
      <c r="C460" s="151" t="s">
        <v>834</v>
      </c>
      <c r="D460" s="47">
        <v>4</v>
      </c>
      <c r="E460" s="24"/>
      <c r="F460" s="50">
        <f t="shared" si="16"/>
        <v>0</v>
      </c>
    </row>
    <row r="461" spans="1:6" s="48" customFormat="1" ht="12.75">
      <c r="A461" s="144"/>
      <c r="B461" s="76" t="s">
        <v>592</v>
      </c>
      <c r="C461" s="151" t="s">
        <v>834</v>
      </c>
      <c r="D461" s="47">
        <v>18</v>
      </c>
      <c r="E461" s="24"/>
      <c r="F461" s="50">
        <f t="shared" si="16"/>
        <v>0</v>
      </c>
    </row>
    <row r="462" spans="1:6" s="95" customFormat="1" ht="12.75">
      <c r="A462" s="144"/>
      <c r="B462" s="76" t="s">
        <v>593</v>
      </c>
      <c r="C462" s="151" t="s">
        <v>834</v>
      </c>
      <c r="D462" s="47">
        <v>6</v>
      </c>
      <c r="E462" s="24"/>
      <c r="F462" s="50">
        <f t="shared" si="16"/>
        <v>0</v>
      </c>
    </row>
    <row r="463" spans="1:6" s="48" customFormat="1" ht="12.75">
      <c r="A463" s="63" t="s">
        <v>427</v>
      </c>
      <c r="B463" s="68" t="s">
        <v>594</v>
      </c>
      <c r="C463" s="43"/>
      <c r="D463" s="19"/>
      <c r="E463" s="41"/>
      <c r="F463" s="82"/>
    </row>
    <row r="464" spans="1:6" s="95" customFormat="1" ht="12.75">
      <c r="A464" s="144"/>
      <c r="B464" s="76" t="s">
        <v>598</v>
      </c>
      <c r="C464" s="151" t="s">
        <v>834</v>
      </c>
      <c r="D464" s="47">
        <v>1</v>
      </c>
      <c r="E464" s="24"/>
      <c r="F464" s="50">
        <f>E464*D464</f>
        <v>0</v>
      </c>
    </row>
    <row r="465" spans="1:6" s="60" customFormat="1" ht="12.75">
      <c r="A465" s="42"/>
      <c r="B465" s="57" t="s">
        <v>599</v>
      </c>
      <c r="C465" s="43" t="s">
        <v>834</v>
      </c>
      <c r="D465" s="19">
        <v>1</v>
      </c>
      <c r="E465" s="24"/>
      <c r="F465" s="17">
        <f>E465*D465</f>
        <v>0</v>
      </c>
    </row>
    <row r="466" spans="1:6" s="60" customFormat="1" ht="12.75">
      <c r="A466" s="42"/>
      <c r="B466" s="57" t="s">
        <v>600</v>
      </c>
      <c r="C466" s="43" t="s">
        <v>834</v>
      </c>
      <c r="D466" s="19">
        <v>2</v>
      </c>
      <c r="E466" s="24"/>
      <c r="F466" s="17">
        <f>E466*D466</f>
        <v>0</v>
      </c>
    </row>
    <row r="467" spans="1:6" s="60" customFormat="1" ht="12.75">
      <c r="A467" s="87" t="s">
        <v>428</v>
      </c>
      <c r="B467" s="113" t="s">
        <v>601</v>
      </c>
      <c r="C467" s="151"/>
      <c r="D467" s="47"/>
      <c r="E467" s="41"/>
      <c r="F467" s="15"/>
    </row>
    <row r="468" spans="1:6" s="60" customFormat="1" ht="12.75">
      <c r="A468" s="42"/>
      <c r="B468" s="57" t="s">
        <v>602</v>
      </c>
      <c r="C468" s="43" t="s">
        <v>834</v>
      </c>
      <c r="D468" s="19">
        <v>9</v>
      </c>
      <c r="E468" s="24"/>
      <c r="F468" s="17">
        <f>E468*D468</f>
        <v>0</v>
      </c>
    </row>
    <row r="469" spans="1:6" s="60" customFormat="1" ht="12.75">
      <c r="A469" s="42"/>
      <c r="B469" s="57" t="s">
        <v>603</v>
      </c>
      <c r="C469" s="43" t="s">
        <v>834</v>
      </c>
      <c r="D469" s="19">
        <v>6</v>
      </c>
      <c r="E469" s="24"/>
      <c r="F469" s="17">
        <f>E469*D469</f>
        <v>0</v>
      </c>
    </row>
    <row r="470" spans="1:6" s="60" customFormat="1" ht="12.75">
      <c r="A470" s="87" t="s">
        <v>429</v>
      </c>
      <c r="B470" s="113" t="s">
        <v>604</v>
      </c>
      <c r="C470" s="151"/>
      <c r="D470" s="47"/>
      <c r="E470" s="41"/>
      <c r="F470" s="15"/>
    </row>
    <row r="471" spans="1:6" s="60" customFormat="1" ht="12.75">
      <c r="A471" s="42"/>
      <c r="B471" s="57" t="s">
        <v>605</v>
      </c>
      <c r="C471" s="43" t="s">
        <v>834</v>
      </c>
      <c r="D471" s="19">
        <v>11</v>
      </c>
      <c r="E471" s="24"/>
      <c r="F471" s="17">
        <f>E471*D471</f>
        <v>0</v>
      </c>
    </row>
    <row r="472" spans="1:6" s="60" customFormat="1" ht="12.75">
      <c r="A472" s="42"/>
      <c r="B472" s="57" t="s">
        <v>606</v>
      </c>
      <c r="C472" s="43" t="s">
        <v>834</v>
      </c>
      <c r="D472" s="19">
        <v>13</v>
      </c>
      <c r="E472" s="24"/>
      <c r="F472" s="17">
        <f>E472*D472</f>
        <v>0</v>
      </c>
    </row>
    <row r="473" spans="1:6" s="60" customFormat="1" ht="12.75">
      <c r="A473" s="42"/>
      <c r="B473" s="57" t="s">
        <v>607</v>
      </c>
      <c r="C473" s="43" t="s">
        <v>834</v>
      </c>
      <c r="D473" s="19">
        <v>2</v>
      </c>
      <c r="E473" s="24"/>
      <c r="F473" s="17">
        <f>E473*D473</f>
        <v>0</v>
      </c>
    </row>
    <row r="474" spans="1:6" s="60" customFormat="1" ht="12.75">
      <c r="A474" s="87" t="s">
        <v>430</v>
      </c>
      <c r="B474" s="113" t="s">
        <v>220</v>
      </c>
      <c r="C474" s="151"/>
      <c r="D474" s="47"/>
      <c r="E474" s="41"/>
      <c r="F474" s="15"/>
    </row>
    <row r="475" spans="1:6" s="167" customFormat="1" ht="12.75">
      <c r="A475" s="69"/>
      <c r="B475" s="154" t="s">
        <v>608</v>
      </c>
      <c r="C475" s="70" t="s">
        <v>834</v>
      </c>
      <c r="D475" s="19">
        <v>1</v>
      </c>
      <c r="E475" s="24"/>
      <c r="F475" s="17">
        <f>E475*D475</f>
        <v>0</v>
      </c>
    </row>
    <row r="476" spans="1:6" s="48" customFormat="1" ht="12.75">
      <c r="A476" s="175"/>
      <c r="B476" s="76" t="s">
        <v>609</v>
      </c>
      <c r="C476" s="151" t="s">
        <v>834</v>
      </c>
      <c r="D476" s="47">
        <v>1</v>
      </c>
      <c r="E476" s="24"/>
      <c r="F476" s="50">
        <f>E476*D476</f>
        <v>0</v>
      </c>
    </row>
    <row r="477" spans="1:6" s="60" customFormat="1" ht="12.75">
      <c r="A477" s="195" t="s">
        <v>610</v>
      </c>
      <c r="B477" s="195"/>
      <c r="C477" s="195"/>
      <c r="D477" s="195"/>
      <c r="E477" s="195"/>
      <c r="F477" s="15">
        <f>SUM(F405:F476)</f>
        <v>0</v>
      </c>
    </row>
    <row r="478" spans="1:6" s="167" customFormat="1" ht="12.75">
      <c r="A478" s="2"/>
      <c r="B478" s="32"/>
      <c r="C478" s="6"/>
      <c r="D478" s="19"/>
      <c r="E478" s="24"/>
      <c r="F478" s="19"/>
    </row>
    <row r="479" spans="1:6" s="60" customFormat="1" ht="12.75">
      <c r="A479" s="29" t="s">
        <v>202</v>
      </c>
      <c r="B479" s="68" t="s">
        <v>203</v>
      </c>
      <c r="C479" s="6"/>
      <c r="D479" s="19"/>
      <c r="E479" s="24"/>
      <c r="F479" s="19"/>
    </row>
    <row r="480" spans="1:6" s="48" customFormat="1" ht="12.75">
      <c r="A480" s="83" t="s">
        <v>204</v>
      </c>
      <c r="B480" s="113" t="s">
        <v>205</v>
      </c>
      <c r="C480" s="46"/>
      <c r="D480" s="47"/>
      <c r="E480" s="86"/>
      <c r="F480" s="47"/>
    </row>
    <row r="481" spans="1:6" s="60" customFormat="1" ht="12.75">
      <c r="A481" s="29" t="s">
        <v>293</v>
      </c>
      <c r="B481" s="44" t="s">
        <v>294</v>
      </c>
      <c r="C481" s="2"/>
      <c r="D481" s="17"/>
      <c r="E481" s="18"/>
      <c r="F481" s="17"/>
    </row>
    <row r="482" spans="1:6" s="60" customFormat="1" ht="25.5">
      <c r="A482" s="3"/>
      <c r="B482" s="20" t="s">
        <v>298</v>
      </c>
      <c r="C482" s="2" t="s">
        <v>834</v>
      </c>
      <c r="D482" s="17">
        <v>3</v>
      </c>
      <c r="E482" s="18"/>
      <c r="F482" s="17">
        <f>E482*D482</f>
        <v>0</v>
      </c>
    </row>
    <row r="483" spans="1:6" s="60" customFormat="1" ht="12.75">
      <c r="A483" s="3"/>
      <c r="B483" s="20" t="s">
        <v>468</v>
      </c>
      <c r="C483" s="2" t="s">
        <v>834</v>
      </c>
      <c r="D483" s="17">
        <v>1</v>
      </c>
      <c r="E483" s="24"/>
      <c r="F483" s="17">
        <f>E483*D483</f>
        <v>0</v>
      </c>
    </row>
    <row r="484" spans="1:6" s="60" customFormat="1" ht="12.75">
      <c r="A484" s="3"/>
      <c r="B484" s="20" t="s">
        <v>469</v>
      </c>
      <c r="C484" s="2" t="s">
        <v>834</v>
      </c>
      <c r="D484" s="17">
        <v>3</v>
      </c>
      <c r="E484" s="24"/>
      <c r="F484" s="17">
        <f>E484*D484</f>
        <v>0</v>
      </c>
    </row>
    <row r="485" spans="1:6" s="48" customFormat="1" ht="12.75">
      <c r="A485" s="188" t="s">
        <v>763</v>
      </c>
      <c r="B485" s="188"/>
      <c r="C485" s="188"/>
      <c r="D485" s="188"/>
      <c r="E485" s="188"/>
      <c r="F485" s="82">
        <f>SUM(F482:F484)</f>
        <v>0</v>
      </c>
    </row>
    <row r="486" spans="1:6" s="48" customFormat="1" ht="12.75">
      <c r="A486" s="189"/>
      <c r="B486" s="189"/>
      <c r="C486" s="189"/>
      <c r="D486" s="189"/>
      <c r="E486" s="189"/>
      <c r="F486" s="189"/>
    </row>
    <row r="487" spans="1:6" s="60" customFormat="1" ht="12.75">
      <c r="A487" s="29" t="s">
        <v>299</v>
      </c>
      <c r="B487" s="44" t="s">
        <v>300</v>
      </c>
      <c r="C487" s="2"/>
      <c r="D487" s="17"/>
      <c r="E487" s="18"/>
      <c r="F487" s="17"/>
    </row>
    <row r="488" spans="1:6" s="60" customFormat="1" ht="12.75">
      <c r="A488" s="3"/>
      <c r="B488" s="20" t="s">
        <v>538</v>
      </c>
      <c r="C488" s="2" t="s">
        <v>806</v>
      </c>
      <c r="D488" s="17">
        <v>15</v>
      </c>
      <c r="E488" s="18"/>
      <c r="F488" s="17">
        <f>E488*D488</f>
        <v>0</v>
      </c>
    </row>
    <row r="489" spans="1:6" s="60" customFormat="1" ht="12.75">
      <c r="A489" s="3"/>
      <c r="B489" s="20" t="s">
        <v>59</v>
      </c>
      <c r="C489" s="2" t="s">
        <v>806</v>
      </c>
      <c r="D489" s="17">
        <v>8</v>
      </c>
      <c r="E489" s="18"/>
      <c r="F489" s="17">
        <f>E489*D489</f>
        <v>0</v>
      </c>
    </row>
    <row r="490" spans="1:6" s="48" customFormat="1" ht="12.75">
      <c r="A490" s="188" t="s">
        <v>73</v>
      </c>
      <c r="B490" s="188"/>
      <c r="C490" s="188"/>
      <c r="D490" s="188"/>
      <c r="E490" s="188"/>
      <c r="F490" s="82">
        <f>SUM(F488:F489)</f>
        <v>0</v>
      </c>
    </row>
    <row r="491" spans="1:6" s="48" customFormat="1" ht="12.75">
      <c r="A491" s="189"/>
      <c r="B491" s="189"/>
      <c r="C491" s="189"/>
      <c r="D491" s="189"/>
      <c r="E491" s="189"/>
      <c r="F491" s="189"/>
    </row>
    <row r="492" spans="1:6" s="60" customFormat="1" ht="12.75">
      <c r="A492" s="29" t="s">
        <v>302</v>
      </c>
      <c r="B492" s="44" t="s">
        <v>303</v>
      </c>
      <c r="C492" s="2"/>
      <c r="D492" s="17"/>
      <c r="E492" s="18"/>
      <c r="F492" s="17"/>
    </row>
    <row r="493" spans="1:6" s="48" customFormat="1" ht="25.5">
      <c r="A493" s="83"/>
      <c r="B493" s="74" t="s">
        <v>80</v>
      </c>
      <c r="C493" s="85" t="s">
        <v>834</v>
      </c>
      <c r="D493" s="50">
        <v>1</v>
      </c>
      <c r="E493" s="18"/>
      <c r="F493" s="50">
        <f aca="true" t="shared" si="17" ref="F493:F552">E493*D493</f>
        <v>0</v>
      </c>
    </row>
    <row r="494" spans="1:6" s="48" customFormat="1" ht="25.5">
      <c r="A494" s="85"/>
      <c r="B494" s="74" t="s">
        <v>539</v>
      </c>
      <c r="C494" s="85" t="s">
        <v>834</v>
      </c>
      <c r="D494" s="47">
        <v>1</v>
      </c>
      <c r="E494" s="18"/>
      <c r="F494" s="50">
        <f t="shared" si="17"/>
        <v>0</v>
      </c>
    </row>
    <row r="495" spans="1:6" s="48" customFormat="1" ht="25.5">
      <c r="A495" s="85"/>
      <c r="B495" s="74" t="s">
        <v>540</v>
      </c>
      <c r="C495" s="85" t="s">
        <v>834</v>
      </c>
      <c r="D495" s="47">
        <v>2</v>
      </c>
      <c r="E495" s="18"/>
      <c r="F495" s="50">
        <f t="shared" si="17"/>
        <v>0</v>
      </c>
    </row>
    <row r="496" spans="1:6" s="48" customFormat="1" ht="25.5">
      <c r="A496" s="85"/>
      <c r="B496" s="74" t="s">
        <v>541</v>
      </c>
      <c r="C496" s="85" t="s">
        <v>834</v>
      </c>
      <c r="D496" s="47">
        <v>1</v>
      </c>
      <c r="E496" s="18"/>
      <c r="F496" s="50">
        <f t="shared" si="17"/>
        <v>0</v>
      </c>
    </row>
    <row r="497" spans="1:6" s="48" customFormat="1" ht="25.5">
      <c r="A497" s="85"/>
      <c r="B497" s="74" t="s">
        <v>542</v>
      </c>
      <c r="C497" s="85" t="s">
        <v>834</v>
      </c>
      <c r="D497" s="47">
        <v>1</v>
      </c>
      <c r="E497" s="18"/>
      <c r="F497" s="50">
        <f t="shared" si="17"/>
        <v>0</v>
      </c>
    </row>
    <row r="498" spans="1:6" s="60" customFormat="1" ht="12.75">
      <c r="A498" s="63"/>
      <c r="B498" s="20" t="s">
        <v>471</v>
      </c>
      <c r="C498" s="2" t="s">
        <v>834</v>
      </c>
      <c r="D498" s="19">
        <v>1</v>
      </c>
      <c r="E498" s="18"/>
      <c r="F498" s="17">
        <f t="shared" si="17"/>
        <v>0</v>
      </c>
    </row>
    <row r="499" spans="1:6" s="48" customFormat="1" ht="12.75">
      <c r="A499" s="188" t="s">
        <v>74</v>
      </c>
      <c r="B499" s="188"/>
      <c r="C499" s="188"/>
      <c r="D499" s="188"/>
      <c r="E499" s="188"/>
      <c r="F499" s="82">
        <f>SUM(F493:F498)</f>
        <v>0</v>
      </c>
    </row>
    <row r="500" spans="1:6" s="48" customFormat="1" ht="12.75">
      <c r="A500" s="189"/>
      <c r="B500" s="189"/>
      <c r="C500" s="189"/>
      <c r="D500" s="189"/>
      <c r="E500" s="189"/>
      <c r="F500" s="189"/>
    </row>
    <row r="501" spans="1:6" s="60" customFormat="1" ht="12.75">
      <c r="A501" s="29" t="s">
        <v>306</v>
      </c>
      <c r="B501" s="44" t="s">
        <v>307</v>
      </c>
      <c r="C501" s="2"/>
      <c r="D501" s="17"/>
      <c r="E501" s="18"/>
      <c r="F501" s="17"/>
    </row>
    <row r="502" spans="1:6" s="48" customFormat="1" ht="25.5">
      <c r="A502" s="83"/>
      <c r="B502" s="74" t="s">
        <v>474</v>
      </c>
      <c r="C502" s="85" t="s">
        <v>834</v>
      </c>
      <c r="D502" s="50">
        <v>2</v>
      </c>
      <c r="E502" s="24"/>
      <c r="F502" s="50">
        <f t="shared" si="17"/>
        <v>0</v>
      </c>
    </row>
    <row r="503" spans="1:6" s="60" customFormat="1" ht="25.5">
      <c r="A503" s="29"/>
      <c r="B503" s="20" t="s">
        <v>543</v>
      </c>
      <c r="C503" s="2" t="s">
        <v>834</v>
      </c>
      <c r="D503" s="17">
        <v>1</v>
      </c>
      <c r="E503" s="18"/>
      <c r="F503" s="17">
        <f t="shared" si="17"/>
        <v>0</v>
      </c>
    </row>
    <row r="504" spans="1:6" s="48" customFormat="1" ht="38.25">
      <c r="A504" s="83"/>
      <c r="B504" s="74" t="s">
        <v>308</v>
      </c>
      <c r="C504" s="85" t="s">
        <v>834</v>
      </c>
      <c r="D504" s="50">
        <v>1</v>
      </c>
      <c r="E504" s="24"/>
      <c r="F504" s="50">
        <f t="shared" si="17"/>
        <v>0</v>
      </c>
    </row>
    <row r="505" spans="1:6" s="60" customFormat="1" ht="12.75">
      <c r="A505" s="218" t="s">
        <v>75</v>
      </c>
      <c r="B505" s="218"/>
      <c r="C505" s="218"/>
      <c r="D505" s="218"/>
      <c r="E505" s="218"/>
      <c r="F505" s="15">
        <f>SUM(F502:F504)</f>
        <v>0</v>
      </c>
    </row>
    <row r="506" spans="1:6" s="60" customFormat="1" ht="12.75">
      <c r="A506" s="219"/>
      <c r="B506" s="219"/>
      <c r="C506" s="219"/>
      <c r="D506" s="219"/>
      <c r="E506" s="219"/>
      <c r="F506" s="219"/>
    </row>
    <row r="507" spans="1:6" s="48" customFormat="1" ht="12.75">
      <c r="A507" s="83" t="s">
        <v>309</v>
      </c>
      <c r="B507" s="102" t="s">
        <v>657</v>
      </c>
      <c r="C507" s="77"/>
      <c r="D507" s="50"/>
      <c r="E507" s="86"/>
      <c r="F507" s="50"/>
    </row>
    <row r="508" spans="1:6" s="48" customFormat="1" ht="12.75">
      <c r="A508" s="77"/>
      <c r="B508" s="74" t="s">
        <v>478</v>
      </c>
      <c r="C508" s="77" t="s">
        <v>806</v>
      </c>
      <c r="D508" s="50">
        <v>160</v>
      </c>
      <c r="E508" s="18"/>
      <c r="F508" s="50">
        <f t="shared" si="17"/>
        <v>0</v>
      </c>
    </row>
    <row r="509" spans="1:6" s="48" customFormat="1" ht="12.75">
      <c r="A509" s="77"/>
      <c r="B509" s="74" t="s">
        <v>479</v>
      </c>
      <c r="C509" s="77" t="s">
        <v>806</v>
      </c>
      <c r="D509" s="50">
        <v>1250</v>
      </c>
      <c r="E509" s="18"/>
      <c r="F509" s="50">
        <f t="shared" si="17"/>
        <v>0</v>
      </c>
    </row>
    <row r="510" spans="1:6" s="48" customFormat="1" ht="12.75">
      <c r="A510" s="77"/>
      <c r="B510" s="74" t="s">
        <v>480</v>
      </c>
      <c r="C510" s="77" t="s">
        <v>806</v>
      </c>
      <c r="D510" s="50">
        <v>200</v>
      </c>
      <c r="E510" s="18"/>
      <c r="F510" s="50">
        <f t="shared" si="17"/>
        <v>0</v>
      </c>
    </row>
    <row r="511" spans="1:6" s="48" customFormat="1" ht="12.75">
      <c r="A511" s="77"/>
      <c r="B511" s="74" t="s">
        <v>310</v>
      </c>
      <c r="C511" s="77" t="s">
        <v>834</v>
      </c>
      <c r="D511" s="50">
        <v>25</v>
      </c>
      <c r="E511" s="18"/>
      <c r="F511" s="50">
        <f t="shared" si="17"/>
        <v>0</v>
      </c>
    </row>
    <row r="512" spans="1:6" s="60" customFormat="1" ht="12.75">
      <c r="A512" s="29"/>
      <c r="B512" s="20" t="s">
        <v>658</v>
      </c>
      <c r="C512" s="3" t="s">
        <v>806</v>
      </c>
      <c r="D512" s="17">
        <v>30</v>
      </c>
      <c r="E512" s="18"/>
      <c r="F512" s="17">
        <f t="shared" si="17"/>
        <v>0</v>
      </c>
    </row>
    <row r="513" spans="1:6" s="48" customFormat="1" ht="12.75">
      <c r="A513" s="83"/>
      <c r="B513" s="74" t="s">
        <v>61</v>
      </c>
      <c r="C513" s="77" t="s">
        <v>806</v>
      </c>
      <c r="D513" s="50">
        <v>55</v>
      </c>
      <c r="E513" s="18"/>
      <c r="F513" s="50">
        <f t="shared" si="17"/>
        <v>0</v>
      </c>
    </row>
    <row r="514" spans="1:6" s="60" customFormat="1" ht="12.75">
      <c r="A514" s="29"/>
      <c r="B514" s="20" t="s">
        <v>62</v>
      </c>
      <c r="C514" s="3" t="s">
        <v>806</v>
      </c>
      <c r="D514" s="17">
        <v>60</v>
      </c>
      <c r="E514" s="18"/>
      <c r="F514" s="17">
        <f t="shared" si="17"/>
        <v>0</v>
      </c>
    </row>
    <row r="515" spans="1:6" s="48" customFormat="1" ht="12.75">
      <c r="A515" s="83"/>
      <c r="B515" s="74" t="s">
        <v>63</v>
      </c>
      <c r="C515" s="77" t="s">
        <v>806</v>
      </c>
      <c r="D515" s="50">
        <v>60</v>
      </c>
      <c r="E515" s="18"/>
      <c r="F515" s="50">
        <f t="shared" si="17"/>
        <v>0</v>
      </c>
    </row>
    <row r="516" spans="1:6" s="60" customFormat="1" ht="12.75">
      <c r="A516" s="29"/>
      <c r="B516" s="20" t="s">
        <v>64</v>
      </c>
      <c r="C516" s="3" t="s">
        <v>806</v>
      </c>
      <c r="D516" s="17">
        <v>200</v>
      </c>
      <c r="E516" s="18"/>
      <c r="F516" s="17">
        <f t="shared" si="17"/>
        <v>0</v>
      </c>
    </row>
    <row r="517" spans="1:6" s="60" customFormat="1" ht="12.75">
      <c r="A517" s="3"/>
      <c r="B517" s="20" t="s">
        <v>311</v>
      </c>
      <c r="C517" s="3" t="s">
        <v>834</v>
      </c>
      <c r="D517" s="17">
        <v>180</v>
      </c>
      <c r="E517" s="18"/>
      <c r="F517" s="17">
        <f t="shared" si="17"/>
        <v>0</v>
      </c>
    </row>
    <row r="518" spans="1:6" s="60" customFormat="1" ht="12.75">
      <c r="A518" s="3"/>
      <c r="B518" s="20" t="s">
        <v>401</v>
      </c>
      <c r="C518" s="3" t="s">
        <v>834</v>
      </c>
      <c r="D518" s="17">
        <v>800</v>
      </c>
      <c r="E518" s="18"/>
      <c r="F518" s="17">
        <f>E518*D518</f>
        <v>0</v>
      </c>
    </row>
    <row r="519" spans="1:6" s="60" customFormat="1" ht="12.75">
      <c r="A519" s="3"/>
      <c r="B519" s="20" t="s">
        <v>402</v>
      </c>
      <c r="C519" s="3" t="s">
        <v>834</v>
      </c>
      <c r="D519" s="17">
        <v>120</v>
      </c>
      <c r="E519" s="18"/>
      <c r="F519" s="17">
        <f t="shared" si="17"/>
        <v>0</v>
      </c>
    </row>
    <row r="520" spans="1:6" s="48" customFormat="1" ht="12.75">
      <c r="A520" s="188" t="s">
        <v>76</v>
      </c>
      <c r="B520" s="188"/>
      <c r="C520" s="188"/>
      <c r="D520" s="188"/>
      <c r="E520" s="188"/>
      <c r="F520" s="82">
        <f>SUM(F508:F519)</f>
        <v>0</v>
      </c>
    </row>
    <row r="521" spans="1:6" s="48" customFormat="1" ht="12.75">
      <c r="A521" s="189"/>
      <c r="B521" s="189"/>
      <c r="C521" s="189"/>
      <c r="D521" s="189"/>
      <c r="E521" s="189"/>
      <c r="F521" s="189"/>
    </row>
    <row r="522" spans="1:6" s="60" customFormat="1" ht="12.75">
      <c r="A522" s="29" t="s">
        <v>313</v>
      </c>
      <c r="B522" s="44" t="s">
        <v>314</v>
      </c>
      <c r="C522" s="3"/>
      <c r="D522" s="17"/>
      <c r="E522" s="18"/>
      <c r="F522" s="17"/>
    </row>
    <row r="523" spans="1:6" s="48" customFormat="1" ht="25.5">
      <c r="A523" s="83"/>
      <c r="B523" s="20" t="s">
        <v>315</v>
      </c>
      <c r="C523" s="77"/>
      <c r="D523" s="50"/>
      <c r="E523" s="88"/>
      <c r="F523" s="50"/>
    </row>
    <row r="524" spans="1:6" s="60" customFormat="1" ht="12.75">
      <c r="A524" s="29"/>
      <c r="B524" s="20" t="s">
        <v>316</v>
      </c>
      <c r="C524" s="3" t="s">
        <v>806</v>
      </c>
      <c r="D524" s="17">
        <v>7200</v>
      </c>
      <c r="E524" s="18"/>
      <c r="F524" s="17">
        <f t="shared" si="17"/>
        <v>0</v>
      </c>
    </row>
    <row r="525" spans="1:6" s="48" customFormat="1" ht="12.75">
      <c r="A525" s="83"/>
      <c r="B525" s="74" t="s">
        <v>317</v>
      </c>
      <c r="C525" s="77" t="s">
        <v>806</v>
      </c>
      <c r="D525" s="50">
        <v>750</v>
      </c>
      <c r="E525" s="18"/>
      <c r="F525" s="50">
        <f t="shared" si="17"/>
        <v>0</v>
      </c>
    </row>
    <row r="526" spans="1:6" s="60" customFormat="1" ht="12.75">
      <c r="A526" s="29"/>
      <c r="B526" s="20" t="s">
        <v>318</v>
      </c>
      <c r="C526" s="3" t="s">
        <v>806</v>
      </c>
      <c r="D526" s="17">
        <v>300</v>
      </c>
      <c r="E526" s="18"/>
      <c r="F526" s="17">
        <f t="shared" si="17"/>
        <v>0</v>
      </c>
    </row>
    <row r="527" spans="1:6" s="48" customFormat="1" ht="25.5">
      <c r="A527" s="83"/>
      <c r="B527" s="20" t="s">
        <v>321</v>
      </c>
      <c r="C527" s="77"/>
      <c r="D527" s="50"/>
      <c r="E527" s="88"/>
      <c r="F527" s="50"/>
    </row>
    <row r="528" spans="1:6" s="60" customFormat="1" ht="12.75">
      <c r="A528" s="29"/>
      <c r="B528" s="20" t="s">
        <v>318</v>
      </c>
      <c r="C528" s="3" t="s">
        <v>806</v>
      </c>
      <c r="D528" s="17">
        <v>400</v>
      </c>
      <c r="E528" s="184"/>
      <c r="F528" s="17">
        <f t="shared" si="17"/>
        <v>0</v>
      </c>
    </row>
    <row r="529" spans="1:6" s="60" customFormat="1" ht="12.75">
      <c r="A529" s="29"/>
      <c r="B529" s="20" t="s">
        <v>568</v>
      </c>
      <c r="C529" s="3" t="s">
        <v>806</v>
      </c>
      <c r="D529" s="17">
        <v>100</v>
      </c>
      <c r="E529" s="184"/>
      <c r="F529" s="17">
        <f>E529*D529</f>
        <v>0</v>
      </c>
    </row>
    <row r="530" spans="1:6" s="48" customFormat="1" ht="12.75">
      <c r="A530" s="83"/>
      <c r="B530" s="74" t="s">
        <v>322</v>
      </c>
      <c r="C530" s="77" t="s">
        <v>806</v>
      </c>
      <c r="D530" s="50">
        <v>500</v>
      </c>
      <c r="E530" s="184"/>
      <c r="F530" s="50">
        <f t="shared" si="17"/>
        <v>0</v>
      </c>
    </row>
    <row r="531" spans="1:6" s="60" customFormat="1" ht="12.75">
      <c r="A531" s="29"/>
      <c r="B531" s="20" t="s">
        <v>323</v>
      </c>
      <c r="C531" s="3" t="s">
        <v>806</v>
      </c>
      <c r="D531" s="17">
        <v>25</v>
      </c>
      <c r="E531" s="184"/>
      <c r="F531" s="17">
        <f t="shared" si="17"/>
        <v>0</v>
      </c>
    </row>
    <row r="532" spans="1:6" s="48" customFormat="1" ht="12.75">
      <c r="A532" s="83"/>
      <c r="B532" s="74" t="s">
        <v>65</v>
      </c>
      <c r="C532" s="77" t="s">
        <v>806</v>
      </c>
      <c r="D532" s="50">
        <v>125</v>
      </c>
      <c r="E532" s="184"/>
      <c r="F532" s="50">
        <f t="shared" si="17"/>
        <v>0</v>
      </c>
    </row>
    <row r="533" spans="1:6" s="60" customFormat="1" ht="12.75">
      <c r="A533" s="29"/>
      <c r="B533" s="20" t="s">
        <v>324</v>
      </c>
      <c r="C533" s="3" t="s">
        <v>806</v>
      </c>
      <c r="D533" s="17">
        <v>130</v>
      </c>
      <c r="E533" s="184"/>
      <c r="F533" s="17">
        <f t="shared" si="17"/>
        <v>0</v>
      </c>
    </row>
    <row r="534" spans="1:6" s="60" customFormat="1" ht="25.5">
      <c r="A534" s="29"/>
      <c r="B534" s="20" t="s">
        <v>325</v>
      </c>
      <c r="C534" s="3"/>
      <c r="D534" s="17"/>
      <c r="E534" s="18"/>
      <c r="F534" s="17"/>
    </row>
    <row r="535" spans="1:6" s="48" customFormat="1" ht="12.75">
      <c r="A535" s="83"/>
      <c r="B535" s="74" t="s">
        <v>326</v>
      </c>
      <c r="C535" s="77" t="s">
        <v>806</v>
      </c>
      <c r="D535" s="50">
        <v>50</v>
      </c>
      <c r="E535" s="18"/>
      <c r="F535" s="50">
        <f t="shared" si="17"/>
        <v>0</v>
      </c>
    </row>
    <row r="536" spans="1:6" s="60" customFormat="1" ht="12.75">
      <c r="A536" s="29"/>
      <c r="B536" s="20" t="s">
        <v>327</v>
      </c>
      <c r="C536" s="3" t="s">
        <v>806</v>
      </c>
      <c r="D536" s="17">
        <v>60</v>
      </c>
      <c r="E536" s="18"/>
      <c r="F536" s="17">
        <f t="shared" si="17"/>
        <v>0</v>
      </c>
    </row>
    <row r="537" spans="1:6" s="48" customFormat="1" ht="12.75">
      <c r="A537" s="188" t="s">
        <v>77</v>
      </c>
      <c r="B537" s="188"/>
      <c r="C537" s="188"/>
      <c r="D537" s="188"/>
      <c r="E537" s="188"/>
      <c r="F537" s="82">
        <f>SUM(F524:F536)</f>
        <v>0</v>
      </c>
    </row>
    <row r="538" spans="1:6" s="48" customFormat="1" ht="12.75">
      <c r="A538" s="189"/>
      <c r="B538" s="189"/>
      <c r="C538" s="189"/>
      <c r="D538" s="189"/>
      <c r="E538" s="189"/>
      <c r="F538" s="189"/>
    </row>
    <row r="539" spans="1:6" s="60" customFormat="1" ht="12.75">
      <c r="A539" s="29" t="s">
        <v>328</v>
      </c>
      <c r="B539" s="44" t="s">
        <v>329</v>
      </c>
      <c r="C539" s="3"/>
      <c r="D539" s="17"/>
      <c r="E539" s="18"/>
      <c r="F539" s="17"/>
    </row>
    <row r="540" spans="1:6" s="48" customFormat="1" ht="12.75">
      <c r="A540" s="83"/>
      <c r="B540" s="74" t="s">
        <v>330</v>
      </c>
      <c r="C540" s="77" t="s">
        <v>834</v>
      </c>
      <c r="D540" s="50">
        <v>8</v>
      </c>
      <c r="E540" s="18"/>
      <c r="F540" s="50">
        <f t="shared" si="17"/>
        <v>0</v>
      </c>
    </row>
    <row r="541" spans="1:6" s="60" customFormat="1" ht="12.75">
      <c r="A541" s="29"/>
      <c r="B541" s="20" t="s">
        <v>331</v>
      </c>
      <c r="C541" s="3" t="s">
        <v>834</v>
      </c>
      <c r="D541" s="17">
        <v>12</v>
      </c>
      <c r="E541" s="18"/>
      <c r="F541" s="17">
        <f t="shared" si="17"/>
        <v>0</v>
      </c>
    </row>
    <row r="542" spans="1:6" s="48" customFormat="1" ht="12.75">
      <c r="A542" s="83"/>
      <c r="B542" s="74" t="s">
        <v>332</v>
      </c>
      <c r="C542" s="77" t="s">
        <v>834</v>
      </c>
      <c r="D542" s="50">
        <v>14</v>
      </c>
      <c r="E542" s="18"/>
      <c r="F542" s="50">
        <f t="shared" si="17"/>
        <v>0</v>
      </c>
    </row>
    <row r="543" spans="1:6" s="60" customFormat="1" ht="12.75">
      <c r="A543" s="29"/>
      <c r="B543" s="20" t="s">
        <v>333</v>
      </c>
      <c r="C543" s="3" t="s">
        <v>834</v>
      </c>
      <c r="D543" s="17">
        <v>3</v>
      </c>
      <c r="E543" s="18"/>
      <c r="F543" s="17">
        <f t="shared" si="17"/>
        <v>0</v>
      </c>
    </row>
    <row r="544" spans="1:6" s="48" customFormat="1" ht="12.75">
      <c r="A544" s="83"/>
      <c r="B544" s="74" t="s">
        <v>334</v>
      </c>
      <c r="C544" s="77" t="s">
        <v>834</v>
      </c>
      <c r="D544" s="50">
        <v>5</v>
      </c>
      <c r="E544" s="18"/>
      <c r="F544" s="50">
        <f t="shared" si="17"/>
        <v>0</v>
      </c>
    </row>
    <row r="545" spans="1:6" s="60" customFormat="1" ht="12.75">
      <c r="A545" s="29"/>
      <c r="B545" s="20" t="s">
        <v>335</v>
      </c>
      <c r="C545" s="3" t="s">
        <v>834</v>
      </c>
      <c r="D545" s="17">
        <v>8</v>
      </c>
      <c r="E545" s="18"/>
      <c r="F545" s="17">
        <f t="shared" si="17"/>
        <v>0</v>
      </c>
    </row>
    <row r="546" spans="1:6" s="48" customFormat="1" ht="12.75">
      <c r="A546" s="83"/>
      <c r="B546" s="74" t="s">
        <v>336</v>
      </c>
      <c r="C546" s="77" t="s">
        <v>834</v>
      </c>
      <c r="D546" s="50">
        <v>14</v>
      </c>
      <c r="E546" s="18"/>
      <c r="F546" s="50">
        <f t="shared" si="17"/>
        <v>0</v>
      </c>
    </row>
    <row r="547" spans="1:6" s="60" customFormat="1" ht="12.75">
      <c r="A547" s="29"/>
      <c r="B547" s="20" t="s">
        <v>337</v>
      </c>
      <c r="C547" s="3" t="s">
        <v>834</v>
      </c>
      <c r="D547" s="17">
        <v>20</v>
      </c>
      <c r="E547" s="18"/>
      <c r="F547" s="17">
        <f t="shared" si="17"/>
        <v>0</v>
      </c>
    </row>
    <row r="548" spans="1:6" s="60" customFormat="1" ht="12.75">
      <c r="A548" s="3"/>
      <c r="B548" s="20" t="s">
        <v>338</v>
      </c>
      <c r="C548" s="3" t="s">
        <v>834</v>
      </c>
      <c r="D548" s="17">
        <v>300</v>
      </c>
      <c r="E548" s="18"/>
      <c r="F548" s="17">
        <f t="shared" si="17"/>
        <v>0</v>
      </c>
    </row>
    <row r="549" spans="1:6" s="48" customFormat="1" ht="12.75">
      <c r="A549" s="83"/>
      <c r="B549" s="74" t="s">
        <v>339</v>
      </c>
      <c r="C549" s="77" t="s">
        <v>834</v>
      </c>
      <c r="D549" s="50">
        <v>150</v>
      </c>
      <c r="E549" s="18"/>
      <c r="F549" s="50">
        <f t="shared" si="17"/>
        <v>0</v>
      </c>
    </row>
    <row r="550" spans="1:6" s="60" customFormat="1" ht="12.75">
      <c r="A550" s="29"/>
      <c r="B550" s="20" t="s">
        <v>340</v>
      </c>
      <c r="C550" s="3" t="s">
        <v>834</v>
      </c>
      <c r="D550" s="17">
        <v>3</v>
      </c>
      <c r="E550" s="18"/>
      <c r="F550" s="17">
        <f t="shared" si="17"/>
        <v>0</v>
      </c>
    </row>
    <row r="551" spans="1:6" s="48" customFormat="1" ht="12.75">
      <c r="A551" s="83"/>
      <c r="B551" s="74" t="s">
        <v>341</v>
      </c>
      <c r="C551" s="77" t="s">
        <v>834</v>
      </c>
      <c r="D551" s="50">
        <v>8</v>
      </c>
      <c r="E551" s="18"/>
      <c r="F551" s="50">
        <f t="shared" si="17"/>
        <v>0</v>
      </c>
    </row>
    <row r="552" spans="1:6" s="60" customFormat="1" ht="12.75">
      <c r="A552" s="29"/>
      <c r="B552" s="20" t="s">
        <v>342</v>
      </c>
      <c r="C552" s="3" t="s">
        <v>834</v>
      </c>
      <c r="D552" s="17">
        <v>8</v>
      </c>
      <c r="E552" s="18"/>
      <c r="F552" s="17">
        <f t="shared" si="17"/>
        <v>0</v>
      </c>
    </row>
    <row r="553" spans="1:6" s="48" customFormat="1" ht="12.75">
      <c r="A553" s="188" t="s">
        <v>78</v>
      </c>
      <c r="B553" s="188"/>
      <c r="C553" s="188"/>
      <c r="D553" s="188"/>
      <c r="E553" s="188"/>
      <c r="F553" s="82">
        <f>SUM(F540:F552)</f>
        <v>0</v>
      </c>
    </row>
    <row r="554" spans="1:6" s="48" customFormat="1" ht="12.75">
      <c r="A554" s="189"/>
      <c r="B554" s="189"/>
      <c r="C554" s="189"/>
      <c r="D554" s="189"/>
      <c r="E554" s="189"/>
      <c r="F554" s="189"/>
    </row>
    <row r="555" spans="1:6" s="60" customFormat="1" ht="12.75">
      <c r="A555" s="29" t="s">
        <v>343</v>
      </c>
      <c r="B555" s="44" t="s">
        <v>344</v>
      </c>
      <c r="C555" s="29"/>
      <c r="D555" s="15"/>
      <c r="E555" s="18"/>
      <c r="F555" s="17"/>
    </row>
    <row r="556" spans="1:6" s="60" customFormat="1" ht="12.75">
      <c r="A556" s="3"/>
      <c r="B556" s="20" t="s">
        <v>544</v>
      </c>
      <c r="C556" s="3" t="s">
        <v>834</v>
      </c>
      <c r="D556" s="17">
        <v>4</v>
      </c>
      <c r="E556" s="18"/>
      <c r="F556" s="17">
        <f aca="true" t="shared" si="18" ref="F556:F586">E556*D556</f>
        <v>0</v>
      </c>
    </row>
    <row r="557" spans="1:6" s="60" customFormat="1" ht="12.75">
      <c r="A557" s="3"/>
      <c r="B557" s="20" t="s">
        <v>545</v>
      </c>
      <c r="C557" s="3" t="s">
        <v>834</v>
      </c>
      <c r="D557" s="17">
        <v>1</v>
      </c>
      <c r="E557" s="18"/>
      <c r="F557" s="17">
        <f t="shared" si="18"/>
        <v>0</v>
      </c>
    </row>
    <row r="558" spans="1:6" s="60" customFormat="1" ht="12.75">
      <c r="A558" s="3"/>
      <c r="B558" s="20" t="s">
        <v>546</v>
      </c>
      <c r="C558" s="3" t="s">
        <v>834</v>
      </c>
      <c r="D558" s="17">
        <v>1</v>
      </c>
      <c r="E558" s="18"/>
      <c r="F558" s="17">
        <f t="shared" si="18"/>
        <v>0</v>
      </c>
    </row>
    <row r="559" spans="1:6" s="60" customFormat="1" ht="12.75">
      <c r="A559" s="3"/>
      <c r="B559" s="20" t="s">
        <v>547</v>
      </c>
      <c r="C559" s="3" t="s">
        <v>834</v>
      </c>
      <c r="D559" s="17">
        <v>3</v>
      </c>
      <c r="E559" s="18"/>
      <c r="F559" s="17">
        <f t="shared" si="18"/>
        <v>0</v>
      </c>
    </row>
    <row r="560" spans="1:6" s="60" customFormat="1" ht="12.75">
      <c r="A560" s="3"/>
      <c r="B560" s="20" t="s">
        <v>548</v>
      </c>
      <c r="C560" s="3" t="s">
        <v>834</v>
      </c>
      <c r="D560" s="17">
        <v>1</v>
      </c>
      <c r="E560" s="18"/>
      <c r="F560" s="17">
        <f t="shared" si="18"/>
        <v>0</v>
      </c>
    </row>
    <row r="561" spans="1:6" s="60" customFormat="1" ht="25.5">
      <c r="A561" s="3"/>
      <c r="B561" s="20" t="s">
        <v>549</v>
      </c>
      <c r="C561" s="3" t="s">
        <v>834</v>
      </c>
      <c r="D561" s="17">
        <v>1</v>
      </c>
      <c r="E561" s="18"/>
      <c r="F561" s="17">
        <f t="shared" si="18"/>
        <v>0</v>
      </c>
    </row>
    <row r="562" spans="1:6" s="60" customFormat="1" ht="25.5">
      <c r="A562" s="3"/>
      <c r="B562" s="20" t="s">
        <v>487</v>
      </c>
      <c r="C562" s="3" t="s">
        <v>834</v>
      </c>
      <c r="D562" s="17">
        <v>1</v>
      </c>
      <c r="E562" s="18"/>
      <c r="F562" s="17">
        <f t="shared" si="18"/>
        <v>0</v>
      </c>
    </row>
    <row r="563" spans="1:6" s="60" customFormat="1" ht="25.5">
      <c r="A563" s="3"/>
      <c r="B563" s="20" t="s">
        <v>550</v>
      </c>
      <c r="C563" s="3" t="s">
        <v>834</v>
      </c>
      <c r="D563" s="17">
        <v>1</v>
      </c>
      <c r="E563" s="18"/>
      <c r="F563" s="17">
        <f t="shared" si="18"/>
        <v>0</v>
      </c>
    </row>
    <row r="564" spans="1:6" s="60" customFormat="1" ht="25.5">
      <c r="A564" s="3"/>
      <c r="B564" s="20" t="s">
        <v>551</v>
      </c>
      <c r="C564" s="3" t="s">
        <v>834</v>
      </c>
      <c r="D564" s="17">
        <v>1</v>
      </c>
      <c r="E564" s="18"/>
      <c r="F564" s="17">
        <f t="shared" si="18"/>
        <v>0</v>
      </c>
    </row>
    <row r="565" spans="1:6" s="60" customFormat="1" ht="25.5">
      <c r="A565" s="3"/>
      <c r="B565" s="20" t="s">
        <v>552</v>
      </c>
      <c r="C565" s="3" t="s">
        <v>834</v>
      </c>
      <c r="D565" s="17">
        <v>1</v>
      </c>
      <c r="E565" s="18"/>
      <c r="F565" s="17">
        <f t="shared" si="18"/>
        <v>0</v>
      </c>
    </row>
    <row r="566" spans="1:6" s="60" customFormat="1" ht="25.5">
      <c r="A566" s="3"/>
      <c r="B566" s="20" t="s">
        <v>553</v>
      </c>
      <c r="C566" s="3" t="s">
        <v>834</v>
      </c>
      <c r="D566" s="17">
        <v>3</v>
      </c>
      <c r="E566" s="18"/>
      <c r="F566" s="17">
        <f t="shared" si="18"/>
        <v>0</v>
      </c>
    </row>
    <row r="567" spans="1:6" s="60" customFormat="1" ht="25.5">
      <c r="A567" s="3"/>
      <c r="B567" s="20" t="s">
        <v>554</v>
      </c>
      <c r="C567" s="3" t="s">
        <v>834</v>
      </c>
      <c r="D567" s="17">
        <v>2</v>
      </c>
      <c r="E567" s="18"/>
      <c r="F567" s="17">
        <f t="shared" si="18"/>
        <v>0</v>
      </c>
    </row>
    <row r="568" spans="1:6" s="48" customFormat="1" ht="12.75">
      <c r="A568" s="194" t="s">
        <v>79</v>
      </c>
      <c r="B568" s="194"/>
      <c r="C568" s="194"/>
      <c r="D568" s="194"/>
      <c r="E568" s="194"/>
      <c r="F568" s="82">
        <f>SUM(F556:F567)</f>
        <v>0</v>
      </c>
    </row>
    <row r="569" spans="1:6" s="48" customFormat="1" ht="12.75">
      <c r="A569" s="189"/>
      <c r="B569" s="189"/>
      <c r="C569" s="189"/>
      <c r="D569" s="189"/>
      <c r="E569" s="189"/>
      <c r="F569" s="189"/>
    </row>
    <row r="570" spans="1:6" s="60" customFormat="1" ht="12.75">
      <c r="A570" s="29" t="s">
        <v>382</v>
      </c>
      <c r="B570" s="44" t="s">
        <v>383</v>
      </c>
      <c r="C570" s="3"/>
      <c r="D570" s="17"/>
      <c r="E570" s="18"/>
      <c r="F570" s="17"/>
    </row>
    <row r="571" spans="1:6" s="48" customFormat="1" ht="12.75">
      <c r="A571" s="83"/>
      <c r="B571" s="74" t="s">
        <v>493</v>
      </c>
      <c r="C571" s="77" t="s">
        <v>834</v>
      </c>
      <c r="D571" s="50">
        <v>51</v>
      </c>
      <c r="E571" s="18"/>
      <c r="F571" s="50">
        <f t="shared" si="18"/>
        <v>0</v>
      </c>
    </row>
    <row r="572" spans="1:6" s="60" customFormat="1" ht="12.75">
      <c r="A572" s="29"/>
      <c r="B572" s="20" t="s">
        <v>494</v>
      </c>
      <c r="C572" s="3" t="s">
        <v>834</v>
      </c>
      <c r="D572" s="17">
        <v>2</v>
      </c>
      <c r="E572" s="18"/>
      <c r="F572" s="17">
        <f t="shared" si="18"/>
        <v>0</v>
      </c>
    </row>
    <row r="573" spans="1:6" s="48" customFormat="1" ht="12.75">
      <c r="A573" s="83"/>
      <c r="B573" s="74" t="s">
        <v>555</v>
      </c>
      <c r="C573" s="77" t="s">
        <v>834</v>
      </c>
      <c r="D573" s="50">
        <v>1</v>
      </c>
      <c r="E573" s="18"/>
      <c r="F573" s="50">
        <f>E573*D573</f>
        <v>0</v>
      </c>
    </row>
    <row r="574" spans="1:6" s="60" customFormat="1" ht="12.75">
      <c r="A574" s="29"/>
      <c r="B574" s="20" t="s">
        <v>556</v>
      </c>
      <c r="C574" s="3" t="s">
        <v>834</v>
      </c>
      <c r="D574" s="17">
        <v>27</v>
      </c>
      <c r="E574" s="18"/>
      <c r="F574" s="17">
        <f t="shared" si="18"/>
        <v>0</v>
      </c>
    </row>
    <row r="575" spans="1:6" s="48" customFormat="1" ht="12.75">
      <c r="A575" s="83"/>
      <c r="B575" s="74" t="s">
        <v>557</v>
      </c>
      <c r="C575" s="77" t="s">
        <v>834</v>
      </c>
      <c r="D575" s="50">
        <v>1</v>
      </c>
      <c r="E575" s="18"/>
      <c r="F575" s="50">
        <f t="shared" si="18"/>
        <v>0</v>
      </c>
    </row>
    <row r="576" spans="1:6" s="60" customFormat="1" ht="12.75">
      <c r="A576" s="29"/>
      <c r="B576" s="20" t="s">
        <v>500</v>
      </c>
      <c r="C576" s="3" t="s">
        <v>834</v>
      </c>
      <c r="D576" s="17">
        <v>1</v>
      </c>
      <c r="E576" s="18"/>
      <c r="F576" s="17">
        <f>E576*D576</f>
        <v>0</v>
      </c>
    </row>
    <row r="577" spans="1:6" s="48" customFormat="1" ht="12.75">
      <c r="A577" s="83"/>
      <c r="B577" s="74" t="s">
        <v>497</v>
      </c>
      <c r="C577" s="77" t="s">
        <v>834</v>
      </c>
      <c r="D577" s="50">
        <v>2</v>
      </c>
      <c r="E577" s="18"/>
      <c r="F577" s="50">
        <f t="shared" si="18"/>
        <v>0</v>
      </c>
    </row>
    <row r="578" spans="1:6" s="60" customFormat="1" ht="12.75">
      <c r="A578" s="29"/>
      <c r="B578" s="20" t="s">
        <v>498</v>
      </c>
      <c r="C578" s="3" t="s">
        <v>834</v>
      </c>
      <c r="D578" s="17">
        <v>1</v>
      </c>
      <c r="E578" s="18"/>
      <c r="F578" s="17">
        <f t="shared" si="18"/>
        <v>0</v>
      </c>
    </row>
    <row r="579" spans="1:6" s="60" customFormat="1" ht="12.75">
      <c r="A579" s="3"/>
      <c r="B579" s="20" t="s">
        <v>558</v>
      </c>
      <c r="C579" s="3" t="s">
        <v>834</v>
      </c>
      <c r="D579" s="17">
        <v>2</v>
      </c>
      <c r="E579" s="18"/>
      <c r="F579" s="17">
        <f t="shared" si="18"/>
        <v>0</v>
      </c>
    </row>
    <row r="580" spans="1:6" s="48" customFormat="1" ht="12.75">
      <c r="A580" s="83"/>
      <c r="B580" s="74" t="s">
        <v>559</v>
      </c>
      <c r="C580" s="77" t="s">
        <v>834</v>
      </c>
      <c r="D580" s="50">
        <v>1</v>
      </c>
      <c r="E580" s="18"/>
      <c r="F580" s="50">
        <f>E580*D580</f>
        <v>0</v>
      </c>
    </row>
    <row r="581" spans="1:6" s="48" customFormat="1" ht="12.75">
      <c r="A581" s="83"/>
      <c r="B581" s="74" t="s">
        <v>560</v>
      </c>
      <c r="C581" s="77" t="s">
        <v>834</v>
      </c>
      <c r="D581" s="50">
        <v>2</v>
      </c>
      <c r="E581" s="18"/>
      <c r="F581" s="50">
        <f t="shared" si="18"/>
        <v>0</v>
      </c>
    </row>
    <row r="582" spans="1:6" s="60" customFormat="1" ht="12.75">
      <c r="A582" s="29"/>
      <c r="B582" s="20" t="s">
        <v>561</v>
      </c>
      <c r="C582" s="3" t="s">
        <v>834</v>
      </c>
      <c r="D582" s="17">
        <v>2</v>
      </c>
      <c r="E582" s="18"/>
      <c r="F582" s="17">
        <f t="shared" si="18"/>
        <v>0</v>
      </c>
    </row>
    <row r="583" spans="1:6" s="60" customFormat="1" ht="12.75">
      <c r="A583" s="29"/>
      <c r="B583" s="20" t="s">
        <v>570</v>
      </c>
      <c r="C583" s="3" t="s">
        <v>834</v>
      </c>
      <c r="D583" s="17">
        <v>1</v>
      </c>
      <c r="E583" s="18"/>
      <c r="F583" s="17">
        <f t="shared" si="18"/>
        <v>0</v>
      </c>
    </row>
    <row r="584" spans="1:6" s="48" customFormat="1" ht="25.5">
      <c r="A584" s="83"/>
      <c r="B584" s="74" t="s">
        <v>70</v>
      </c>
      <c r="C584" s="77" t="s">
        <v>834</v>
      </c>
      <c r="D584" s="50">
        <v>70</v>
      </c>
      <c r="E584" s="18"/>
      <c r="F584" s="50">
        <f t="shared" si="18"/>
        <v>0</v>
      </c>
    </row>
    <row r="585" spans="1:6" s="60" customFormat="1" ht="25.5">
      <c r="A585" s="29"/>
      <c r="B585" s="20" t="s">
        <v>71</v>
      </c>
      <c r="C585" s="3" t="s">
        <v>834</v>
      </c>
      <c r="D585" s="17">
        <v>1</v>
      </c>
      <c r="E585" s="18"/>
      <c r="F585" s="50">
        <f t="shared" si="18"/>
        <v>0</v>
      </c>
    </row>
    <row r="586" spans="1:6" s="60" customFormat="1" ht="25.5">
      <c r="A586" s="29"/>
      <c r="B586" s="20" t="s">
        <v>387</v>
      </c>
      <c r="C586" s="3" t="s">
        <v>834</v>
      </c>
      <c r="D586" s="17">
        <v>4</v>
      </c>
      <c r="E586" s="18"/>
      <c r="F586" s="50">
        <f t="shared" si="18"/>
        <v>0</v>
      </c>
    </row>
    <row r="587" spans="1:6" s="48" customFormat="1" ht="12.75">
      <c r="A587" s="194" t="s">
        <v>72</v>
      </c>
      <c r="B587" s="194"/>
      <c r="C587" s="194"/>
      <c r="D587" s="194"/>
      <c r="E587" s="194"/>
      <c r="F587" s="82">
        <f>SUM(F571:F586)</f>
        <v>0</v>
      </c>
    </row>
    <row r="588" spans="1:6" s="60" customFormat="1" ht="12.75">
      <c r="A588" s="220"/>
      <c r="B588" s="220"/>
      <c r="C588" s="220"/>
      <c r="D588" s="220"/>
      <c r="E588" s="220"/>
      <c r="F588" s="220"/>
    </row>
    <row r="589" spans="1:6" s="48" customFormat="1" ht="12.75">
      <c r="A589" s="83" t="s">
        <v>388</v>
      </c>
      <c r="B589" s="221" t="s">
        <v>389</v>
      </c>
      <c r="C589" s="222"/>
      <c r="D589" s="222"/>
      <c r="E589" s="222"/>
      <c r="F589" s="222"/>
    </row>
    <row r="590" spans="1:6" s="60" customFormat="1" ht="12.75">
      <c r="A590" s="29" t="s">
        <v>390</v>
      </c>
      <c r="B590" s="223" t="s">
        <v>391</v>
      </c>
      <c r="C590" s="223"/>
      <c r="D590" s="223"/>
      <c r="E590" s="223"/>
      <c r="F590" s="223"/>
    </row>
    <row r="591" spans="1:6" s="60" customFormat="1" ht="25.5">
      <c r="A591" s="3"/>
      <c r="B591" s="20" t="s">
        <v>562</v>
      </c>
      <c r="C591" s="3" t="s">
        <v>834</v>
      </c>
      <c r="D591" s="17">
        <v>116</v>
      </c>
      <c r="E591" s="35"/>
      <c r="F591" s="17">
        <f aca="true" t="shared" si="19" ref="F591:F597">E591*D591</f>
        <v>0</v>
      </c>
    </row>
    <row r="592" spans="1:6" s="60" customFormat="1" ht="25.5">
      <c r="A592" s="3"/>
      <c r="B592" s="20" t="s">
        <v>563</v>
      </c>
      <c r="C592" s="3" t="s">
        <v>834</v>
      </c>
      <c r="D592" s="17">
        <v>19</v>
      </c>
      <c r="E592" s="35"/>
      <c r="F592" s="17">
        <f t="shared" si="19"/>
        <v>0</v>
      </c>
    </row>
    <row r="593" spans="1:6" s="60" customFormat="1" ht="12.75">
      <c r="A593" s="3"/>
      <c r="B593" s="20" t="s">
        <v>392</v>
      </c>
      <c r="C593" s="3" t="s">
        <v>834</v>
      </c>
      <c r="D593" s="17">
        <v>12</v>
      </c>
      <c r="E593" s="35"/>
      <c r="F593" s="17">
        <f t="shared" si="19"/>
        <v>0</v>
      </c>
    </row>
    <row r="594" spans="1:6" s="60" customFormat="1" ht="12.75">
      <c r="A594" s="3"/>
      <c r="B594" s="20" t="s">
        <v>393</v>
      </c>
      <c r="C594" s="3" t="s">
        <v>834</v>
      </c>
      <c r="D594" s="17">
        <v>18</v>
      </c>
      <c r="E594" s="35"/>
      <c r="F594" s="17">
        <f t="shared" si="19"/>
        <v>0</v>
      </c>
    </row>
    <row r="595" spans="1:6" s="60" customFormat="1" ht="25.5">
      <c r="A595" s="3"/>
      <c r="B595" s="20" t="s">
        <v>394</v>
      </c>
      <c r="C595" s="3" t="s">
        <v>834</v>
      </c>
      <c r="D595" s="17">
        <v>2</v>
      </c>
      <c r="E595" s="18"/>
      <c r="F595" s="17">
        <f t="shared" si="19"/>
        <v>0</v>
      </c>
    </row>
    <row r="596" spans="1:6" s="60" customFormat="1" ht="25.5">
      <c r="A596" s="3"/>
      <c r="B596" s="20" t="s">
        <v>397</v>
      </c>
      <c r="C596" s="3" t="s">
        <v>834</v>
      </c>
      <c r="D596" s="17">
        <v>4</v>
      </c>
      <c r="E596" s="18"/>
      <c r="F596" s="17">
        <f t="shared" si="19"/>
        <v>0</v>
      </c>
    </row>
    <row r="597" spans="1:6" s="60" customFormat="1" ht="38.25">
      <c r="A597" s="3"/>
      <c r="B597" s="20" t="s">
        <v>564</v>
      </c>
      <c r="C597" s="3" t="s">
        <v>834</v>
      </c>
      <c r="D597" s="17">
        <v>5</v>
      </c>
      <c r="E597" s="18"/>
      <c r="F597" s="17">
        <f t="shared" si="19"/>
        <v>0</v>
      </c>
    </row>
    <row r="598" spans="1:6" s="48" customFormat="1" ht="12.75">
      <c r="A598" s="194" t="s">
        <v>773</v>
      </c>
      <c r="B598" s="194"/>
      <c r="C598" s="194"/>
      <c r="D598" s="194"/>
      <c r="E598" s="194"/>
      <c r="F598" s="82">
        <f>SUM(F591:F597)</f>
        <v>0</v>
      </c>
    </row>
    <row r="599" spans="1:6" s="60" customFormat="1" ht="12.75">
      <c r="A599" s="220"/>
      <c r="B599" s="220"/>
      <c r="C599" s="220"/>
      <c r="D599" s="220"/>
      <c r="E599" s="220"/>
      <c r="F599" s="220"/>
    </row>
    <row r="600" spans="1:6" s="48" customFormat="1" ht="12.75">
      <c r="A600" s="83" t="s">
        <v>398</v>
      </c>
      <c r="B600" s="99" t="s">
        <v>399</v>
      </c>
      <c r="C600" s="49"/>
      <c r="D600" s="50"/>
      <c r="E600" s="51"/>
      <c r="F600" s="52"/>
    </row>
    <row r="601" spans="1:6" s="48" customFormat="1" ht="12.75">
      <c r="A601" s="77"/>
      <c r="B601" s="74" t="s">
        <v>93</v>
      </c>
      <c r="C601" s="77" t="s">
        <v>834</v>
      </c>
      <c r="D601" s="50">
        <v>1</v>
      </c>
      <c r="E601" s="18"/>
      <c r="F601" s="50">
        <f aca="true" t="shared" si="20" ref="F601:F613">E601*D601</f>
        <v>0</v>
      </c>
    </row>
    <row r="602" spans="1:6" s="48" customFormat="1" ht="12.75">
      <c r="A602" s="77"/>
      <c r="B602" s="74" t="s">
        <v>508</v>
      </c>
      <c r="C602" s="77" t="s">
        <v>834</v>
      </c>
      <c r="D602" s="50">
        <v>49</v>
      </c>
      <c r="E602" s="18"/>
      <c r="F602" s="50">
        <f t="shared" si="20"/>
        <v>0</v>
      </c>
    </row>
    <row r="603" spans="1:6" s="48" customFormat="1" ht="12.75">
      <c r="A603" s="77"/>
      <c r="B603" s="74" t="s">
        <v>509</v>
      </c>
      <c r="C603" s="77" t="s">
        <v>834</v>
      </c>
      <c r="D603" s="50">
        <v>2</v>
      </c>
      <c r="E603" s="18"/>
      <c r="F603" s="50">
        <f t="shared" si="20"/>
        <v>0</v>
      </c>
    </row>
    <row r="604" spans="1:6" s="48" customFormat="1" ht="12.75">
      <c r="A604" s="77"/>
      <c r="B604" s="74" t="s">
        <v>510</v>
      </c>
      <c r="C604" s="77" t="s">
        <v>834</v>
      </c>
      <c r="D604" s="50">
        <v>5</v>
      </c>
      <c r="E604" s="18"/>
      <c r="F604" s="50">
        <f t="shared" si="20"/>
        <v>0</v>
      </c>
    </row>
    <row r="605" spans="1:6" s="48" customFormat="1" ht="12.75">
      <c r="A605" s="77"/>
      <c r="B605" s="74" t="s">
        <v>511</v>
      </c>
      <c r="C605" s="77" t="s">
        <v>834</v>
      </c>
      <c r="D605" s="50">
        <v>2</v>
      </c>
      <c r="E605" s="18"/>
      <c r="F605" s="50">
        <f t="shared" si="20"/>
        <v>0</v>
      </c>
    </row>
    <row r="606" spans="1:6" s="48" customFormat="1" ht="12.75">
      <c r="A606" s="77"/>
      <c r="B606" s="74" t="s">
        <v>512</v>
      </c>
      <c r="C606" s="77" t="s">
        <v>834</v>
      </c>
      <c r="D606" s="50">
        <v>18</v>
      </c>
      <c r="E606" s="18"/>
      <c r="F606" s="50">
        <f t="shared" si="20"/>
        <v>0</v>
      </c>
    </row>
    <row r="607" spans="1:6" s="48" customFormat="1" ht="12.75">
      <c r="A607" s="77"/>
      <c r="B607" s="74" t="s">
        <v>513</v>
      </c>
      <c r="C607" s="77" t="s">
        <v>834</v>
      </c>
      <c r="D607" s="50">
        <v>2</v>
      </c>
      <c r="E607" s="18"/>
      <c r="F607" s="50">
        <f t="shared" si="20"/>
        <v>0</v>
      </c>
    </row>
    <row r="608" spans="1:6" s="48" customFormat="1" ht="12.75">
      <c r="A608" s="77"/>
      <c r="B608" s="74" t="s">
        <v>565</v>
      </c>
      <c r="C608" s="77" t="s">
        <v>834</v>
      </c>
      <c r="D608" s="50">
        <v>1</v>
      </c>
      <c r="E608" s="18"/>
      <c r="F608" s="50">
        <f t="shared" si="20"/>
        <v>0</v>
      </c>
    </row>
    <row r="609" spans="1:6" s="48" customFormat="1" ht="12.75">
      <c r="A609" s="77"/>
      <c r="B609" s="74" t="s">
        <v>515</v>
      </c>
      <c r="C609" s="77" t="s">
        <v>834</v>
      </c>
      <c r="D609" s="50">
        <v>6</v>
      </c>
      <c r="E609" s="18"/>
      <c r="F609" s="50">
        <f t="shared" si="20"/>
        <v>0</v>
      </c>
    </row>
    <row r="610" spans="1:6" s="48" customFormat="1" ht="12.75">
      <c r="A610" s="77"/>
      <c r="B610" s="74" t="s">
        <v>516</v>
      </c>
      <c r="C610" s="77" t="s">
        <v>834</v>
      </c>
      <c r="D610" s="50">
        <v>49</v>
      </c>
      <c r="E610" s="18"/>
      <c r="F610" s="50">
        <f t="shared" si="20"/>
        <v>0</v>
      </c>
    </row>
    <row r="611" spans="1:6" s="48" customFormat="1" ht="12.75">
      <c r="A611" s="77"/>
      <c r="B611" s="74" t="s">
        <v>517</v>
      </c>
      <c r="C611" s="77" t="s">
        <v>834</v>
      </c>
      <c r="D611" s="50">
        <v>20</v>
      </c>
      <c r="E611" s="18"/>
      <c r="F611" s="50">
        <f t="shared" si="20"/>
        <v>0</v>
      </c>
    </row>
    <row r="612" spans="1:6" s="48" customFormat="1" ht="12.75">
      <c r="A612" s="77"/>
      <c r="B612" s="74" t="s">
        <v>518</v>
      </c>
      <c r="C612" s="77" t="s">
        <v>834</v>
      </c>
      <c r="D612" s="50">
        <v>5</v>
      </c>
      <c r="E612" s="18"/>
      <c r="F612" s="50">
        <f t="shared" si="20"/>
        <v>0</v>
      </c>
    </row>
    <row r="613" spans="1:6" s="48" customFormat="1" ht="12.75">
      <c r="A613" s="77"/>
      <c r="B613" s="74" t="s">
        <v>519</v>
      </c>
      <c r="C613" s="77" t="s">
        <v>834</v>
      </c>
      <c r="D613" s="50">
        <v>1</v>
      </c>
      <c r="E613" s="18"/>
      <c r="F613" s="50">
        <f t="shared" si="20"/>
        <v>0</v>
      </c>
    </row>
    <row r="614" spans="1:6" s="60" customFormat="1" ht="12.75">
      <c r="A614" s="195" t="s">
        <v>764</v>
      </c>
      <c r="B614" s="195"/>
      <c r="C614" s="195"/>
      <c r="D614" s="195"/>
      <c r="E614" s="195"/>
      <c r="F614" s="15">
        <f>SUM(F601:F613)</f>
        <v>0</v>
      </c>
    </row>
    <row r="615" spans="1:6" s="48" customFormat="1" ht="12.75">
      <c r="A615" s="224"/>
      <c r="B615" s="224"/>
      <c r="C615" s="224"/>
      <c r="D615" s="224"/>
      <c r="E615" s="224"/>
      <c r="F615" s="224"/>
    </row>
    <row r="616" spans="1:6" s="60" customFormat="1" ht="12.75">
      <c r="A616" s="29" t="s">
        <v>410</v>
      </c>
      <c r="B616" s="223" t="s">
        <v>246</v>
      </c>
      <c r="C616" s="223"/>
      <c r="D616" s="223"/>
      <c r="E616" s="223"/>
      <c r="F616" s="223"/>
    </row>
    <row r="617" spans="1:6" s="60" customFormat="1" ht="12.75">
      <c r="A617" s="3"/>
      <c r="B617" s="20" t="s">
        <v>520</v>
      </c>
      <c r="C617" s="3" t="s">
        <v>834</v>
      </c>
      <c r="D617" s="17">
        <v>14</v>
      </c>
      <c r="E617" s="18"/>
      <c r="F617" s="17">
        <f aca="true" t="shared" si="21" ref="F617:F622">E617*D617</f>
        <v>0</v>
      </c>
    </row>
    <row r="618" spans="1:6" s="60" customFormat="1" ht="25.5">
      <c r="A618" s="3"/>
      <c r="B618" s="20" t="s">
        <v>566</v>
      </c>
      <c r="C618" s="3" t="s">
        <v>834</v>
      </c>
      <c r="D618" s="17">
        <v>7</v>
      </c>
      <c r="E618" s="18"/>
      <c r="F618" s="17">
        <f t="shared" si="21"/>
        <v>0</v>
      </c>
    </row>
    <row r="619" spans="1:6" s="60" customFormat="1" ht="12.75">
      <c r="A619" s="3"/>
      <c r="B619" s="20" t="s">
        <v>567</v>
      </c>
      <c r="C619" s="3" t="s">
        <v>834</v>
      </c>
      <c r="D619" s="17">
        <v>191</v>
      </c>
      <c r="E619" s="18"/>
      <c r="F619" s="17">
        <f t="shared" si="21"/>
        <v>0</v>
      </c>
    </row>
    <row r="620" spans="1:6" s="60" customFormat="1" ht="12.75">
      <c r="A620" s="3"/>
      <c r="B620" s="20" t="s">
        <v>523</v>
      </c>
      <c r="C620" s="3" t="s">
        <v>834</v>
      </c>
      <c r="D620" s="17">
        <v>8</v>
      </c>
      <c r="E620" s="18"/>
      <c r="F620" s="17">
        <f t="shared" si="21"/>
        <v>0</v>
      </c>
    </row>
    <row r="621" spans="1:6" s="60" customFormat="1" ht="12.75">
      <c r="A621" s="3"/>
      <c r="B621" s="20" t="s">
        <v>524</v>
      </c>
      <c r="C621" s="3" t="s">
        <v>834</v>
      </c>
      <c r="D621" s="17">
        <v>191</v>
      </c>
      <c r="E621" s="18"/>
      <c r="F621" s="17">
        <f t="shared" si="21"/>
        <v>0</v>
      </c>
    </row>
    <row r="622" spans="1:6" s="60" customFormat="1" ht="12.75">
      <c r="A622" s="3"/>
      <c r="B622" s="20" t="s">
        <v>525</v>
      </c>
      <c r="C622" s="3" t="s">
        <v>834</v>
      </c>
      <c r="D622" s="17">
        <v>28</v>
      </c>
      <c r="E622" s="18"/>
      <c r="F622" s="17">
        <f t="shared" si="21"/>
        <v>0</v>
      </c>
    </row>
    <row r="623" spans="1:6" s="48" customFormat="1" ht="12.75">
      <c r="A623" s="194" t="s">
        <v>766</v>
      </c>
      <c r="B623" s="194"/>
      <c r="C623" s="194"/>
      <c r="D623" s="194"/>
      <c r="E623" s="194"/>
      <c r="F623" s="82">
        <f>SUM(F617:F622)</f>
        <v>0</v>
      </c>
    </row>
    <row r="624" spans="1:6" s="48" customFormat="1" ht="12.75">
      <c r="A624" s="196"/>
      <c r="B624" s="196"/>
      <c r="C624" s="196"/>
      <c r="D624" s="196"/>
      <c r="E624" s="196"/>
      <c r="F624" s="196"/>
    </row>
    <row r="625" spans="1:6" s="60" customFormat="1" ht="12.75">
      <c r="A625" s="29" t="s">
        <v>626</v>
      </c>
      <c r="B625" s="223" t="s">
        <v>627</v>
      </c>
      <c r="C625" s="225"/>
      <c r="D625" s="225"/>
      <c r="E625" s="225"/>
      <c r="F625" s="225"/>
    </row>
    <row r="626" spans="1:6" s="60" customFormat="1" ht="12.75">
      <c r="A626" s="2"/>
      <c r="B626" s="20" t="s">
        <v>628</v>
      </c>
      <c r="C626" s="2" t="s">
        <v>834</v>
      </c>
      <c r="D626" s="17">
        <v>64</v>
      </c>
      <c r="E626" s="24"/>
      <c r="F626" s="17">
        <f aca="true" t="shared" si="22" ref="F626:F631">E626*D626</f>
        <v>0</v>
      </c>
    </row>
    <row r="627" spans="1:6" s="167" customFormat="1" ht="12.75">
      <c r="A627" s="3"/>
      <c r="B627" s="20" t="s">
        <v>629</v>
      </c>
      <c r="C627" s="3" t="s">
        <v>834</v>
      </c>
      <c r="D627" s="17">
        <v>1200</v>
      </c>
      <c r="E627" s="18"/>
      <c r="F627" s="17">
        <f t="shared" si="22"/>
        <v>0</v>
      </c>
    </row>
    <row r="628" spans="1:6" s="48" customFormat="1" ht="12.75">
      <c r="A628" s="77"/>
      <c r="B628" s="74" t="s">
        <v>630</v>
      </c>
      <c r="C628" s="77" t="s">
        <v>834</v>
      </c>
      <c r="D628" s="50">
        <v>32</v>
      </c>
      <c r="E628" s="18"/>
      <c r="F628" s="50">
        <f t="shared" si="22"/>
        <v>0</v>
      </c>
    </row>
    <row r="629" spans="1:6" s="48" customFormat="1" ht="12.75">
      <c r="A629" s="77"/>
      <c r="B629" s="74" t="s">
        <v>631</v>
      </c>
      <c r="C629" s="77" t="s">
        <v>834</v>
      </c>
      <c r="D629" s="50">
        <v>32</v>
      </c>
      <c r="E629" s="18"/>
      <c r="F629" s="50">
        <f t="shared" si="22"/>
        <v>0</v>
      </c>
    </row>
    <row r="630" spans="1:6" s="48" customFormat="1" ht="12.75">
      <c r="A630" s="77"/>
      <c r="B630" s="74" t="s">
        <v>632</v>
      </c>
      <c r="C630" s="77" t="s">
        <v>834</v>
      </c>
      <c r="D630" s="50">
        <v>300</v>
      </c>
      <c r="E630" s="18"/>
      <c r="F630" s="50">
        <f t="shared" si="22"/>
        <v>0</v>
      </c>
    </row>
    <row r="631" spans="1:6" s="95" customFormat="1" ht="12.75">
      <c r="A631" s="77"/>
      <c r="B631" s="74" t="s">
        <v>639</v>
      </c>
      <c r="C631" s="77" t="s">
        <v>806</v>
      </c>
      <c r="D631" s="50">
        <v>120</v>
      </c>
      <c r="E631" s="18"/>
      <c r="F631" s="50">
        <f t="shared" si="22"/>
        <v>0</v>
      </c>
    </row>
    <row r="632" spans="1:6" s="60" customFormat="1" ht="12.75">
      <c r="A632" s="195" t="s">
        <v>765</v>
      </c>
      <c r="B632" s="195"/>
      <c r="C632" s="195"/>
      <c r="D632" s="195"/>
      <c r="E632" s="195"/>
      <c r="F632" s="15">
        <f>SUM(F626:F631)</f>
        <v>0</v>
      </c>
    </row>
    <row r="633" spans="1:6" s="60" customFormat="1" ht="12.75">
      <c r="A633" s="219"/>
      <c r="B633" s="219"/>
      <c r="C633" s="219"/>
      <c r="D633" s="219"/>
      <c r="E633" s="219"/>
      <c r="F633" s="219"/>
    </row>
    <row r="634" spans="1:6" s="48" customFormat="1" ht="12.75">
      <c r="A634" s="87" t="s">
        <v>126</v>
      </c>
      <c r="B634" s="186" t="s">
        <v>127</v>
      </c>
      <c r="C634" s="187"/>
      <c r="D634" s="187"/>
      <c r="E634" s="187"/>
      <c r="F634" s="187"/>
    </row>
    <row r="635" spans="1:6" s="95" customFormat="1" ht="12.75">
      <c r="A635" s="63" t="s">
        <v>128</v>
      </c>
      <c r="B635" s="223" t="s">
        <v>129</v>
      </c>
      <c r="C635" s="223"/>
      <c r="D635" s="223"/>
      <c r="E635" s="223"/>
      <c r="F635" s="223"/>
    </row>
    <row r="636" spans="1:6" s="60" customFormat="1" ht="12.75">
      <c r="A636" s="2"/>
      <c r="B636" s="143" t="s">
        <v>130</v>
      </c>
      <c r="C636" s="2" t="s">
        <v>819</v>
      </c>
      <c r="D636" s="19">
        <v>1</v>
      </c>
      <c r="E636" s="24"/>
      <c r="F636" s="17">
        <f>E636*D636</f>
        <v>0</v>
      </c>
    </row>
    <row r="637" spans="1:6" s="60" customFormat="1" ht="12.75">
      <c r="A637" s="2"/>
      <c r="B637" s="143" t="s">
        <v>131</v>
      </c>
      <c r="C637" s="2" t="s">
        <v>806</v>
      </c>
      <c r="D637" s="19">
        <v>600</v>
      </c>
      <c r="E637" s="24"/>
      <c r="F637" s="17">
        <f>E637*D637</f>
        <v>0</v>
      </c>
    </row>
    <row r="638" spans="1:6" s="60" customFormat="1" ht="12.75">
      <c r="A638" s="2"/>
      <c r="B638" s="21" t="s">
        <v>132</v>
      </c>
      <c r="C638" s="2" t="s">
        <v>819</v>
      </c>
      <c r="D638" s="19">
        <v>12</v>
      </c>
      <c r="E638" s="24"/>
      <c r="F638" s="17">
        <f>E638*D638</f>
        <v>0</v>
      </c>
    </row>
    <row r="639" spans="1:6" s="48" customFormat="1" ht="12.75">
      <c r="A639" s="87" t="s">
        <v>133</v>
      </c>
      <c r="B639" s="91" t="s">
        <v>134</v>
      </c>
      <c r="C639" s="91"/>
      <c r="D639" s="82"/>
      <c r="E639" s="92"/>
      <c r="F639" s="82"/>
    </row>
    <row r="640" spans="1:6" s="95" customFormat="1" ht="12.75">
      <c r="A640" s="85"/>
      <c r="B640" s="46" t="s">
        <v>135</v>
      </c>
      <c r="C640" s="85" t="s">
        <v>819</v>
      </c>
      <c r="D640" s="47">
        <v>2</v>
      </c>
      <c r="E640" s="24"/>
      <c r="F640" s="50">
        <f>E640*D640</f>
        <v>0</v>
      </c>
    </row>
    <row r="641" spans="1:6" s="167" customFormat="1" ht="12.75">
      <c r="A641" s="2"/>
      <c r="B641" s="6" t="s">
        <v>136</v>
      </c>
      <c r="C641" s="2" t="s">
        <v>819</v>
      </c>
      <c r="D641" s="19">
        <v>40</v>
      </c>
      <c r="E641" s="24"/>
      <c r="F641" s="17">
        <f>E641*D641</f>
        <v>0</v>
      </c>
    </row>
    <row r="642" spans="1:6" s="95" customFormat="1" ht="12.75">
      <c r="A642" s="85"/>
      <c r="B642" s="46" t="s">
        <v>137</v>
      </c>
      <c r="C642" s="85" t="s">
        <v>819</v>
      </c>
      <c r="D642" s="47">
        <v>76</v>
      </c>
      <c r="E642" s="24"/>
      <c r="F642" s="50">
        <f>E642*D642</f>
        <v>0</v>
      </c>
    </row>
    <row r="643" spans="1:6" s="60" customFormat="1" ht="12.75">
      <c r="A643" s="2"/>
      <c r="B643" s="6" t="s">
        <v>138</v>
      </c>
      <c r="C643" s="2" t="s">
        <v>819</v>
      </c>
      <c r="D643" s="19">
        <v>130</v>
      </c>
      <c r="E643" s="24"/>
      <c r="F643" s="17">
        <f>E643*D643</f>
        <v>0</v>
      </c>
    </row>
    <row r="644" spans="1:6" s="48" customFormat="1" ht="12.75">
      <c r="A644" s="87" t="s">
        <v>139</v>
      </c>
      <c r="B644" s="91" t="s">
        <v>140</v>
      </c>
      <c r="C644" s="91"/>
      <c r="D644" s="82"/>
      <c r="E644" s="18"/>
      <c r="F644" s="82"/>
    </row>
    <row r="645" spans="1:6" s="48" customFormat="1" ht="12.75">
      <c r="A645" s="85"/>
      <c r="B645" s="159" t="s">
        <v>132</v>
      </c>
      <c r="C645" s="85" t="s">
        <v>819</v>
      </c>
      <c r="D645" s="47">
        <v>34</v>
      </c>
      <c r="E645" s="24"/>
      <c r="F645" s="50">
        <f>E645*D645</f>
        <v>0</v>
      </c>
    </row>
    <row r="646" spans="1:6" s="60" customFormat="1" ht="12.75">
      <c r="A646" s="63" t="s">
        <v>141</v>
      </c>
      <c r="B646" s="9" t="s">
        <v>142</v>
      </c>
      <c r="C646" s="9"/>
      <c r="D646" s="15"/>
      <c r="E646" s="18"/>
      <c r="F646" s="15"/>
    </row>
    <row r="647" spans="1:6" s="60" customFormat="1" ht="12.75">
      <c r="A647" s="2"/>
      <c r="B647" s="21" t="s">
        <v>132</v>
      </c>
      <c r="C647" s="2" t="s">
        <v>819</v>
      </c>
      <c r="D647" s="19">
        <v>43</v>
      </c>
      <c r="E647" s="24"/>
      <c r="F647" s="17">
        <f>E647*D647</f>
        <v>0</v>
      </c>
    </row>
    <row r="648" spans="1:6" s="60" customFormat="1" ht="12.75">
      <c r="A648" s="2"/>
      <c r="B648" s="21" t="s">
        <v>143</v>
      </c>
      <c r="C648" s="2" t="s">
        <v>819</v>
      </c>
      <c r="D648" s="19">
        <v>2</v>
      </c>
      <c r="E648" s="24"/>
      <c r="F648" s="17">
        <f>E648*D648</f>
        <v>0</v>
      </c>
    </row>
    <row r="649" spans="1:6" s="60" customFormat="1" ht="12.75">
      <c r="A649" s="2"/>
      <c r="B649" s="6" t="s">
        <v>144</v>
      </c>
      <c r="C649" s="42" t="s">
        <v>806</v>
      </c>
      <c r="D649" s="19">
        <v>75</v>
      </c>
      <c r="E649" s="24"/>
      <c r="F649" s="17">
        <f>E649*D649</f>
        <v>0</v>
      </c>
    </row>
    <row r="650" spans="1:6" s="60" customFormat="1" ht="12.75">
      <c r="A650" s="63" t="s">
        <v>145</v>
      </c>
      <c r="B650" s="1" t="s">
        <v>588</v>
      </c>
      <c r="C650" s="63"/>
      <c r="D650" s="11"/>
      <c r="E650" s="12"/>
      <c r="F650" s="17"/>
    </row>
    <row r="651" spans="2:6" s="60" customFormat="1" ht="12.75">
      <c r="B651" s="6" t="s">
        <v>146</v>
      </c>
      <c r="C651" s="2" t="s">
        <v>819</v>
      </c>
      <c r="D651" s="19">
        <v>2</v>
      </c>
      <c r="E651" s="24"/>
      <c r="F651" s="17">
        <f>E651*D651</f>
        <v>0</v>
      </c>
    </row>
    <row r="652" spans="1:6" s="48" customFormat="1" ht="12.75">
      <c r="A652" s="188" t="s">
        <v>767</v>
      </c>
      <c r="B652" s="188"/>
      <c r="C652" s="188"/>
      <c r="D652" s="188"/>
      <c r="E652" s="188"/>
      <c r="F652" s="82">
        <f>SUM(F636:F651)</f>
        <v>0</v>
      </c>
    </row>
    <row r="653" spans="1:6" s="48" customFormat="1" ht="12.75">
      <c r="A653" s="189"/>
      <c r="B653" s="189"/>
      <c r="C653" s="189"/>
      <c r="D653" s="189"/>
      <c r="E653" s="189"/>
      <c r="F653" s="189"/>
    </row>
    <row r="654" spans="1:6" s="60" customFormat="1" ht="12.75">
      <c r="A654" s="63" t="s">
        <v>206</v>
      </c>
      <c r="B654" s="223" t="s">
        <v>207</v>
      </c>
      <c r="C654" s="225"/>
      <c r="D654" s="225"/>
      <c r="E654" s="225"/>
      <c r="F654" s="225"/>
    </row>
    <row r="655" spans="1:6" s="167" customFormat="1" ht="12.75">
      <c r="A655" s="87" t="s">
        <v>227</v>
      </c>
      <c r="B655" s="102" t="s">
        <v>228</v>
      </c>
      <c r="C655" s="91"/>
      <c r="D655" s="82"/>
      <c r="E655" s="18"/>
      <c r="F655" s="82"/>
    </row>
    <row r="656" spans="1:6" s="48" customFormat="1" ht="12.75">
      <c r="A656" s="85"/>
      <c r="B656" s="106" t="s">
        <v>229</v>
      </c>
      <c r="C656" s="85" t="s">
        <v>226</v>
      </c>
      <c r="D656" s="47">
        <v>4</v>
      </c>
      <c r="E656" s="24"/>
      <c r="F656" s="50">
        <f aca="true" t="shared" si="23" ref="F656:F699">E656*D656</f>
        <v>0</v>
      </c>
    </row>
    <row r="657" spans="1:6" s="48" customFormat="1" ht="12.75">
      <c r="A657" s="85"/>
      <c r="B657" s="106" t="s">
        <v>230</v>
      </c>
      <c r="C657" s="85" t="s">
        <v>226</v>
      </c>
      <c r="D657" s="47">
        <v>1</v>
      </c>
      <c r="E657" s="24"/>
      <c r="F657" s="50">
        <f t="shared" si="23"/>
        <v>0</v>
      </c>
    </row>
    <row r="658" spans="1:6" s="48" customFormat="1" ht="12.75">
      <c r="A658" s="85"/>
      <c r="B658" s="106" t="s">
        <v>231</v>
      </c>
      <c r="C658" s="85" t="s">
        <v>226</v>
      </c>
      <c r="D658" s="47">
        <v>6</v>
      </c>
      <c r="E658" s="24"/>
      <c r="F658" s="50">
        <f t="shared" si="23"/>
        <v>0</v>
      </c>
    </row>
    <row r="659" spans="1:6" s="48" customFormat="1" ht="12.75">
      <c r="A659" s="85"/>
      <c r="B659" s="106" t="s">
        <v>232</v>
      </c>
      <c r="C659" s="85" t="s">
        <v>226</v>
      </c>
      <c r="D659" s="47">
        <v>6</v>
      </c>
      <c r="E659" s="24"/>
      <c r="F659" s="50">
        <f t="shared" si="23"/>
        <v>0</v>
      </c>
    </row>
    <row r="660" spans="1:6" s="95" customFormat="1" ht="12.75">
      <c r="A660" s="85"/>
      <c r="B660" s="106" t="s">
        <v>233</v>
      </c>
      <c r="C660" s="85" t="s">
        <v>226</v>
      </c>
      <c r="D660" s="47">
        <v>6</v>
      </c>
      <c r="E660" s="24"/>
      <c r="F660" s="50">
        <f t="shared" si="23"/>
        <v>0</v>
      </c>
    </row>
    <row r="661" spans="1:6" s="60" customFormat="1" ht="12.75">
      <c r="A661" s="2"/>
      <c r="B661" s="32" t="s">
        <v>234</v>
      </c>
      <c r="C661" s="2" t="s">
        <v>226</v>
      </c>
      <c r="D661" s="19">
        <v>2</v>
      </c>
      <c r="E661" s="24"/>
      <c r="F661" s="17">
        <f t="shared" si="23"/>
        <v>0</v>
      </c>
    </row>
    <row r="662" spans="1:6" s="60" customFormat="1" ht="12.75">
      <c r="A662" s="2"/>
      <c r="B662" s="32" t="s">
        <v>235</v>
      </c>
      <c r="C662" s="2" t="s">
        <v>226</v>
      </c>
      <c r="D662" s="19">
        <v>1</v>
      </c>
      <c r="E662" s="24"/>
      <c r="F662" s="17">
        <f t="shared" si="23"/>
        <v>0</v>
      </c>
    </row>
    <row r="663" spans="1:6" s="167" customFormat="1" ht="12.75">
      <c r="A663" s="87" t="s">
        <v>236</v>
      </c>
      <c r="B663" s="102" t="s">
        <v>237</v>
      </c>
      <c r="C663" s="91"/>
      <c r="D663" s="82"/>
      <c r="E663" s="18"/>
      <c r="F663" s="82"/>
    </row>
    <row r="664" spans="1:6" s="48" customFormat="1" ht="12.75">
      <c r="A664" s="85"/>
      <c r="B664" s="106" t="s">
        <v>238</v>
      </c>
      <c r="C664" s="85" t="s">
        <v>806</v>
      </c>
      <c r="D664" s="47">
        <v>890</v>
      </c>
      <c r="E664" s="24"/>
      <c r="F664" s="50">
        <f t="shared" si="23"/>
        <v>0</v>
      </c>
    </row>
    <row r="665" spans="1:6" s="48" customFormat="1" ht="12.75">
      <c r="A665" s="85"/>
      <c r="B665" s="106" t="s">
        <v>239</v>
      </c>
      <c r="C665" s="85" t="s">
        <v>806</v>
      </c>
      <c r="D665" s="47">
        <v>8</v>
      </c>
      <c r="E665" s="24"/>
      <c r="F665" s="50">
        <f t="shared" si="23"/>
        <v>0</v>
      </c>
    </row>
    <row r="666" spans="1:6" s="60" customFormat="1" ht="12.75">
      <c r="A666" s="63" t="s">
        <v>753</v>
      </c>
      <c r="B666" s="44" t="s">
        <v>240</v>
      </c>
      <c r="C666" s="9"/>
      <c r="D666" s="15"/>
      <c r="E666" s="18"/>
      <c r="F666" s="15"/>
    </row>
    <row r="667" spans="1:6" s="60" customFormat="1" ht="12.75">
      <c r="A667" s="2"/>
      <c r="B667" s="32" t="s">
        <v>241</v>
      </c>
      <c r="C667" s="2" t="s">
        <v>226</v>
      </c>
      <c r="D667" s="19">
        <v>41</v>
      </c>
      <c r="E667" s="24"/>
      <c r="F667" s="17">
        <f t="shared" si="23"/>
        <v>0</v>
      </c>
    </row>
    <row r="668" spans="1:6" s="60" customFormat="1" ht="12.75">
      <c r="A668" s="2"/>
      <c r="B668" s="32" t="s">
        <v>242</v>
      </c>
      <c r="C668" s="2" t="s">
        <v>226</v>
      </c>
      <c r="D668" s="19">
        <v>48</v>
      </c>
      <c r="E668" s="24"/>
      <c r="F668" s="17">
        <f t="shared" si="23"/>
        <v>0</v>
      </c>
    </row>
    <row r="669" spans="1:6" s="60" customFormat="1" ht="12.75">
      <c r="A669" s="2"/>
      <c r="B669" s="32" t="s">
        <v>243</v>
      </c>
      <c r="C669" s="2" t="s">
        <v>226</v>
      </c>
      <c r="D669" s="19">
        <v>35</v>
      </c>
      <c r="E669" s="24"/>
      <c r="F669" s="17">
        <f t="shared" si="23"/>
        <v>0</v>
      </c>
    </row>
    <row r="670" spans="1:6" s="60" customFormat="1" ht="12.75">
      <c r="A670" s="2"/>
      <c r="B670" s="32" t="s">
        <v>244</v>
      </c>
      <c r="C670" s="2" t="s">
        <v>226</v>
      </c>
      <c r="D670" s="19">
        <v>15</v>
      </c>
      <c r="E670" s="24"/>
      <c r="F670" s="17">
        <f t="shared" si="23"/>
        <v>0</v>
      </c>
    </row>
    <row r="671" spans="1:6" s="48" customFormat="1" ht="12.75">
      <c r="A671" s="87" t="s">
        <v>245</v>
      </c>
      <c r="B671" s="102" t="s">
        <v>246</v>
      </c>
      <c r="C671" s="91"/>
      <c r="D671" s="82"/>
      <c r="E671" s="18"/>
      <c r="F671" s="82"/>
    </row>
    <row r="672" spans="1:6" s="95" customFormat="1" ht="12.75">
      <c r="A672" s="85"/>
      <c r="B672" s="106" t="s">
        <v>247</v>
      </c>
      <c r="C672" s="85" t="s">
        <v>226</v>
      </c>
      <c r="D672" s="47">
        <v>41</v>
      </c>
      <c r="E672" s="24"/>
      <c r="F672" s="50">
        <f t="shared" si="23"/>
        <v>0</v>
      </c>
    </row>
    <row r="673" spans="1:6" s="60" customFormat="1" ht="12.75">
      <c r="A673" s="2"/>
      <c r="B673" s="32" t="s">
        <v>248</v>
      </c>
      <c r="C673" s="2" t="s">
        <v>226</v>
      </c>
      <c r="D673" s="19">
        <v>2</v>
      </c>
      <c r="E673" s="24"/>
      <c r="F673" s="17">
        <f t="shared" si="23"/>
        <v>0</v>
      </c>
    </row>
    <row r="674" spans="1:6" s="48" customFormat="1" ht="12.75">
      <c r="A674" s="87" t="s">
        <v>754</v>
      </c>
      <c r="B674" s="102" t="s">
        <v>249</v>
      </c>
      <c r="C674" s="91"/>
      <c r="D674" s="82"/>
      <c r="E674" s="18"/>
      <c r="F674" s="82"/>
    </row>
    <row r="675" spans="1:6" s="48" customFormat="1" ht="12.75">
      <c r="A675" s="85"/>
      <c r="B675" s="106" t="s">
        <v>250</v>
      </c>
      <c r="C675" s="85" t="s">
        <v>226</v>
      </c>
      <c r="D675" s="47">
        <v>2</v>
      </c>
      <c r="E675" s="24"/>
      <c r="F675" s="50">
        <f t="shared" si="23"/>
        <v>0</v>
      </c>
    </row>
    <row r="676" spans="1:6" s="48" customFormat="1" ht="12.75">
      <c r="A676" s="85"/>
      <c r="B676" s="106" t="s">
        <v>251</v>
      </c>
      <c r="C676" s="85" t="s">
        <v>226</v>
      </c>
      <c r="D676" s="47">
        <v>1</v>
      </c>
      <c r="E676" s="24"/>
      <c r="F676" s="50">
        <f t="shared" si="23"/>
        <v>0</v>
      </c>
    </row>
    <row r="677" spans="1:6" s="48" customFormat="1" ht="12.75">
      <c r="A677" s="144"/>
      <c r="B677" s="146" t="s">
        <v>526</v>
      </c>
      <c r="C677" s="144" t="s">
        <v>226</v>
      </c>
      <c r="D677" s="47">
        <v>2</v>
      </c>
      <c r="E677" s="10"/>
      <c r="F677" s="50">
        <f t="shared" si="23"/>
        <v>0</v>
      </c>
    </row>
    <row r="678" spans="1:6" s="48" customFormat="1" ht="12.75">
      <c r="A678" s="144"/>
      <c r="B678" s="106" t="s">
        <v>252</v>
      </c>
      <c r="C678" s="85" t="s">
        <v>226</v>
      </c>
      <c r="D678" s="47">
        <v>1</v>
      </c>
      <c r="E678" s="10"/>
      <c r="F678" s="50">
        <f t="shared" si="23"/>
        <v>0</v>
      </c>
    </row>
    <row r="679" spans="1:6" s="48" customFormat="1" ht="12.75">
      <c r="A679" s="85"/>
      <c r="B679" s="106" t="s">
        <v>253</v>
      </c>
      <c r="C679" s="85" t="s">
        <v>226</v>
      </c>
      <c r="D679" s="47">
        <v>13</v>
      </c>
      <c r="E679" s="24"/>
      <c r="F679" s="50">
        <f t="shared" si="23"/>
        <v>0</v>
      </c>
    </row>
    <row r="680" spans="1:6" s="48" customFormat="1" ht="12.75">
      <c r="A680" s="85"/>
      <c r="B680" s="106" t="s">
        <v>254</v>
      </c>
      <c r="C680" s="85" t="s">
        <v>226</v>
      </c>
      <c r="D680" s="47">
        <v>1</v>
      </c>
      <c r="E680" s="24"/>
      <c r="F680" s="50">
        <f t="shared" si="23"/>
        <v>0</v>
      </c>
    </row>
    <row r="681" spans="1:6" s="48" customFormat="1" ht="12.75">
      <c r="A681" s="85"/>
      <c r="B681" s="106" t="s">
        <v>255</v>
      </c>
      <c r="C681" s="85" t="s">
        <v>226</v>
      </c>
      <c r="D681" s="47">
        <v>1</v>
      </c>
      <c r="E681" s="24"/>
      <c r="F681" s="50">
        <f t="shared" si="23"/>
        <v>0</v>
      </c>
    </row>
    <row r="682" spans="1:6" s="48" customFormat="1" ht="12.75">
      <c r="A682" s="85"/>
      <c r="B682" s="106" t="s">
        <v>527</v>
      </c>
      <c r="C682" s="85" t="s">
        <v>226</v>
      </c>
      <c r="D682" s="47">
        <v>14</v>
      </c>
      <c r="E682" s="24"/>
      <c r="F682" s="50">
        <f t="shared" si="23"/>
        <v>0</v>
      </c>
    </row>
    <row r="683" spans="1:6" s="60" customFormat="1" ht="12.75">
      <c r="A683" s="63" t="s">
        <v>258</v>
      </c>
      <c r="B683" s="44" t="s">
        <v>771</v>
      </c>
      <c r="C683" s="9"/>
      <c r="D683" s="15"/>
      <c r="E683" s="18"/>
      <c r="F683" s="15"/>
    </row>
    <row r="684" spans="1:6" s="60" customFormat="1" ht="12.75">
      <c r="A684" s="2"/>
      <c r="B684" s="20" t="s">
        <v>528</v>
      </c>
      <c r="C684" s="5"/>
      <c r="D684" s="17"/>
      <c r="E684" s="18"/>
      <c r="F684" s="17"/>
    </row>
    <row r="685" spans="1:6" s="60" customFormat="1" ht="12.75">
      <c r="A685" s="2"/>
      <c r="B685" s="32" t="s">
        <v>259</v>
      </c>
      <c r="C685" s="2" t="s">
        <v>806</v>
      </c>
      <c r="D685" s="160">
        <v>1</v>
      </c>
      <c r="E685" s="24"/>
      <c r="F685" s="17">
        <f t="shared" si="23"/>
        <v>0</v>
      </c>
    </row>
    <row r="686" spans="1:6" s="60" customFormat="1" ht="12.75">
      <c r="A686" s="2"/>
      <c r="B686" s="32" t="s">
        <v>260</v>
      </c>
      <c r="C686" s="2" t="s">
        <v>806</v>
      </c>
      <c r="D686" s="160">
        <v>70</v>
      </c>
      <c r="E686" s="24"/>
      <c r="F686" s="17">
        <f t="shared" si="23"/>
        <v>0</v>
      </c>
    </row>
    <row r="687" spans="1:6" s="60" customFormat="1" ht="12.75">
      <c r="A687" s="2"/>
      <c r="B687" s="20" t="s">
        <v>261</v>
      </c>
      <c r="C687" s="5"/>
      <c r="D687" s="17"/>
      <c r="E687" s="18"/>
      <c r="F687" s="17"/>
    </row>
    <row r="688" spans="1:6" s="60" customFormat="1" ht="12.75">
      <c r="A688" s="2"/>
      <c r="B688" s="32" t="s">
        <v>260</v>
      </c>
      <c r="C688" s="2" t="s">
        <v>806</v>
      </c>
      <c r="D688" s="160">
        <v>10</v>
      </c>
      <c r="E688" s="24"/>
      <c r="F688" s="17">
        <f t="shared" si="23"/>
        <v>0</v>
      </c>
    </row>
    <row r="689" spans="1:6" s="60" customFormat="1" ht="12.75">
      <c r="A689" s="2"/>
      <c r="B689" s="20" t="s">
        <v>262</v>
      </c>
      <c r="C689" s="5"/>
      <c r="D689" s="17"/>
      <c r="E689" s="18"/>
      <c r="F689" s="17"/>
    </row>
    <row r="690" spans="1:6" s="60" customFormat="1" ht="12.75">
      <c r="A690" s="2"/>
      <c r="B690" s="32" t="s">
        <v>260</v>
      </c>
      <c r="C690" s="2" t="s">
        <v>806</v>
      </c>
      <c r="D690" s="160">
        <v>45</v>
      </c>
      <c r="E690" s="24"/>
      <c r="F690" s="17">
        <f t="shared" si="23"/>
        <v>0</v>
      </c>
    </row>
    <row r="691" spans="1:6" ht="12.75">
      <c r="A691" s="2"/>
      <c r="B691" s="20" t="s">
        <v>529</v>
      </c>
      <c r="C691" s="5"/>
      <c r="D691" s="17"/>
      <c r="E691" s="18"/>
      <c r="F691" s="17"/>
    </row>
    <row r="692" spans="1:6" ht="12.75">
      <c r="A692" s="2"/>
      <c r="B692" s="32" t="s">
        <v>263</v>
      </c>
      <c r="C692" s="2" t="s">
        <v>806</v>
      </c>
      <c r="D692" s="160">
        <v>10</v>
      </c>
      <c r="E692" s="24"/>
      <c r="F692" s="17">
        <f t="shared" si="23"/>
        <v>0</v>
      </c>
    </row>
    <row r="693" spans="1:6" ht="12.75">
      <c r="A693" s="2"/>
      <c r="B693" s="20" t="s">
        <v>264</v>
      </c>
      <c r="C693" s="5"/>
      <c r="D693" s="17"/>
      <c r="E693" s="18"/>
      <c r="F693" s="17"/>
    </row>
    <row r="694" spans="1:6" ht="12.75">
      <c r="A694" s="2"/>
      <c r="B694" s="32" t="s">
        <v>260</v>
      </c>
      <c r="C694" s="2" t="s">
        <v>834</v>
      </c>
      <c r="D694" s="160">
        <v>75</v>
      </c>
      <c r="E694" s="24"/>
      <c r="F694" s="17">
        <f t="shared" si="23"/>
        <v>0</v>
      </c>
    </row>
    <row r="695" spans="1:6" ht="12.75">
      <c r="A695" s="2"/>
      <c r="B695" s="32" t="s">
        <v>265</v>
      </c>
      <c r="C695" s="2" t="s">
        <v>834</v>
      </c>
      <c r="D695" s="160">
        <v>75</v>
      </c>
      <c r="E695" s="24"/>
      <c r="F695" s="17">
        <f t="shared" si="23"/>
        <v>0</v>
      </c>
    </row>
    <row r="696" spans="1:6" ht="12.75">
      <c r="A696" s="2"/>
      <c r="B696" s="32" t="s">
        <v>266</v>
      </c>
      <c r="C696" s="2" t="s">
        <v>834</v>
      </c>
      <c r="D696" s="160">
        <v>75</v>
      </c>
      <c r="E696" s="24"/>
      <c r="F696" s="17">
        <f t="shared" si="23"/>
        <v>0</v>
      </c>
    </row>
    <row r="697" spans="1:6" ht="12.75">
      <c r="A697" s="2"/>
      <c r="B697" s="32" t="s">
        <v>267</v>
      </c>
      <c r="C697" s="2" t="s">
        <v>834</v>
      </c>
      <c r="D697" s="160">
        <v>75</v>
      </c>
      <c r="E697" s="24"/>
      <c r="F697" s="17">
        <f t="shared" si="23"/>
        <v>0</v>
      </c>
    </row>
    <row r="698" spans="1:6" ht="12.75">
      <c r="A698" s="2"/>
      <c r="B698" s="32" t="s">
        <v>268</v>
      </c>
      <c r="C698" s="2" t="s">
        <v>834</v>
      </c>
      <c r="D698" s="160">
        <v>75</v>
      </c>
      <c r="E698" s="24"/>
      <c r="F698" s="17">
        <f t="shared" si="23"/>
        <v>0</v>
      </c>
    </row>
    <row r="699" spans="1:6" ht="12.75">
      <c r="A699" s="2"/>
      <c r="B699" s="32" t="s">
        <v>269</v>
      </c>
      <c r="C699" s="2" t="s">
        <v>834</v>
      </c>
      <c r="D699" s="160">
        <v>100</v>
      </c>
      <c r="E699" s="24"/>
      <c r="F699" s="17">
        <f t="shared" si="23"/>
        <v>0</v>
      </c>
    </row>
    <row r="700" spans="1:6" s="53" customFormat="1" ht="12.75">
      <c r="A700" s="188" t="s">
        <v>768</v>
      </c>
      <c r="B700" s="188"/>
      <c r="C700" s="188"/>
      <c r="D700" s="188"/>
      <c r="E700" s="188"/>
      <c r="F700" s="82">
        <f>SUM(F656:F699)</f>
        <v>0</v>
      </c>
    </row>
    <row r="701" spans="1:6" ht="12.75">
      <c r="A701" s="190"/>
      <c r="B701" s="190"/>
      <c r="C701" s="190"/>
      <c r="D701" s="190"/>
      <c r="E701" s="190"/>
      <c r="F701" s="190"/>
    </row>
    <row r="702" spans="1:6" s="53" customFormat="1" ht="12.75">
      <c r="A702" s="87" t="s">
        <v>270</v>
      </c>
      <c r="B702" s="186" t="s">
        <v>273</v>
      </c>
      <c r="C702" s="187"/>
      <c r="D702" s="187"/>
      <c r="E702" s="187"/>
      <c r="F702" s="187"/>
    </row>
    <row r="703" spans="1:6" s="53" customFormat="1" ht="25.5">
      <c r="A703" s="85"/>
      <c r="B703" s="49" t="s">
        <v>274</v>
      </c>
      <c r="C703" s="144" t="s">
        <v>834</v>
      </c>
      <c r="D703" s="47">
        <v>12</v>
      </c>
      <c r="E703" s="24"/>
      <c r="F703" s="161">
        <f aca="true" t="shared" si="24" ref="F703:F725">E703*D703</f>
        <v>0</v>
      </c>
    </row>
    <row r="704" spans="1:6" s="53" customFormat="1" ht="12.75">
      <c r="A704" s="85"/>
      <c r="B704" s="46" t="s">
        <v>275</v>
      </c>
      <c r="C704" s="85" t="s">
        <v>834</v>
      </c>
      <c r="D704" s="47">
        <v>6</v>
      </c>
      <c r="E704" s="24"/>
      <c r="F704" s="161">
        <f t="shared" si="24"/>
        <v>0</v>
      </c>
    </row>
    <row r="705" spans="1:6" s="53" customFormat="1" ht="12.75">
      <c r="A705" s="85"/>
      <c r="B705" s="46" t="s">
        <v>276</v>
      </c>
      <c r="C705" s="85" t="s">
        <v>834</v>
      </c>
      <c r="D705" s="47">
        <v>1</v>
      </c>
      <c r="E705" s="24"/>
      <c r="F705" s="161">
        <f t="shared" si="24"/>
        <v>0</v>
      </c>
    </row>
    <row r="706" spans="1:6" s="53" customFormat="1" ht="12.75">
      <c r="A706" s="85"/>
      <c r="B706" s="46" t="s">
        <v>277</v>
      </c>
      <c r="C706" s="85" t="s">
        <v>834</v>
      </c>
      <c r="D706" s="47">
        <v>2</v>
      </c>
      <c r="E706" s="24"/>
      <c r="F706" s="161">
        <f t="shared" si="24"/>
        <v>0</v>
      </c>
    </row>
    <row r="707" spans="1:6" s="96" customFormat="1" ht="12.75">
      <c r="A707" s="85"/>
      <c r="B707" s="46" t="s">
        <v>256</v>
      </c>
      <c r="C707" s="85" t="s">
        <v>834</v>
      </c>
      <c r="D707" s="47">
        <v>15</v>
      </c>
      <c r="E707" s="24"/>
      <c r="F707" s="161">
        <f t="shared" si="24"/>
        <v>0</v>
      </c>
    </row>
    <row r="708" spans="1:6" ht="12.75">
      <c r="A708" s="2"/>
      <c r="B708" s="6" t="s">
        <v>278</v>
      </c>
      <c r="C708" s="2" t="s">
        <v>834</v>
      </c>
      <c r="D708" s="19">
        <v>4</v>
      </c>
      <c r="E708" s="24"/>
      <c r="F708" s="27">
        <f t="shared" si="24"/>
        <v>0</v>
      </c>
    </row>
    <row r="709" spans="1:6" ht="12.75">
      <c r="A709" s="2"/>
      <c r="B709" s="6" t="s">
        <v>279</v>
      </c>
      <c r="C709" s="2" t="s">
        <v>834</v>
      </c>
      <c r="D709" s="19">
        <v>40</v>
      </c>
      <c r="E709" s="24"/>
      <c r="F709" s="27">
        <f t="shared" si="24"/>
        <v>0</v>
      </c>
    </row>
    <row r="710" spans="1:6" ht="12.75">
      <c r="A710" s="2"/>
      <c r="B710" s="6" t="s">
        <v>280</v>
      </c>
      <c r="C710" s="2" t="s">
        <v>834</v>
      </c>
      <c r="D710" s="19">
        <v>20</v>
      </c>
      <c r="E710" s="24"/>
      <c r="F710" s="27">
        <f t="shared" si="24"/>
        <v>0</v>
      </c>
    </row>
    <row r="711" spans="1:6" ht="12.75">
      <c r="A711" s="2"/>
      <c r="B711" s="6" t="s">
        <v>281</v>
      </c>
      <c r="C711" s="2" t="s">
        <v>834</v>
      </c>
      <c r="D711" s="19">
        <v>25</v>
      </c>
      <c r="E711" s="24"/>
      <c r="F711" s="27">
        <f t="shared" si="24"/>
        <v>0</v>
      </c>
    </row>
    <row r="712" spans="1:6" ht="12.75">
      <c r="A712" s="2"/>
      <c r="B712" s="6" t="s">
        <v>282</v>
      </c>
      <c r="C712" s="2" t="s">
        <v>834</v>
      </c>
      <c r="D712" s="19">
        <v>160</v>
      </c>
      <c r="E712" s="24"/>
      <c r="F712" s="27">
        <f t="shared" si="24"/>
        <v>0</v>
      </c>
    </row>
    <row r="713" spans="1:6" ht="12.75">
      <c r="A713" s="2"/>
      <c r="B713" s="6" t="s">
        <v>283</v>
      </c>
      <c r="C713" s="2" t="s">
        <v>834</v>
      </c>
      <c r="D713" s="19">
        <v>3</v>
      </c>
      <c r="E713" s="24"/>
      <c r="F713" s="27">
        <f t="shared" si="24"/>
        <v>0</v>
      </c>
    </row>
    <row r="714" spans="1:6" ht="12.75">
      <c r="A714" s="2"/>
      <c r="B714" s="6" t="s">
        <v>284</v>
      </c>
      <c r="C714" s="2" t="s">
        <v>834</v>
      </c>
      <c r="D714" s="19">
        <v>25</v>
      </c>
      <c r="E714" s="24"/>
      <c r="F714" s="27">
        <f t="shared" si="24"/>
        <v>0</v>
      </c>
    </row>
    <row r="715" spans="1:6" ht="12.75">
      <c r="A715" s="2"/>
      <c r="B715" s="28" t="s">
        <v>285</v>
      </c>
      <c r="C715" s="2" t="s">
        <v>834</v>
      </c>
      <c r="D715" s="19">
        <v>3</v>
      </c>
      <c r="E715" s="24"/>
      <c r="F715" s="27">
        <f t="shared" si="24"/>
        <v>0</v>
      </c>
    </row>
    <row r="716" spans="1:6" ht="12.75">
      <c r="A716" s="2"/>
      <c r="B716" s="6" t="s">
        <v>286</v>
      </c>
      <c r="C716" s="2" t="s">
        <v>834</v>
      </c>
      <c r="D716" s="19">
        <v>300</v>
      </c>
      <c r="E716" s="24"/>
      <c r="F716" s="27">
        <f t="shared" si="24"/>
        <v>0</v>
      </c>
    </row>
    <row r="717" spans="1:6" ht="12.75">
      <c r="A717" s="2"/>
      <c r="B717" s="6" t="s">
        <v>530</v>
      </c>
      <c r="C717" s="2" t="s">
        <v>834</v>
      </c>
      <c r="D717" s="19">
        <v>15</v>
      </c>
      <c r="E717" s="24"/>
      <c r="F717" s="27">
        <f t="shared" si="24"/>
        <v>0</v>
      </c>
    </row>
    <row r="718" spans="1:6" s="53" customFormat="1" ht="12.75">
      <c r="A718" s="87" t="s">
        <v>287</v>
      </c>
      <c r="B718" s="91" t="s">
        <v>288</v>
      </c>
      <c r="C718" s="91"/>
      <c r="D718" s="82"/>
      <c r="E718" s="18"/>
      <c r="F718" s="162"/>
    </row>
    <row r="719" spans="1:6" s="53" customFormat="1" ht="12.75">
      <c r="A719" s="85"/>
      <c r="B719" s="46" t="s">
        <v>531</v>
      </c>
      <c r="C719" s="85" t="s">
        <v>834</v>
      </c>
      <c r="D719" s="47">
        <v>10</v>
      </c>
      <c r="E719" s="24"/>
      <c r="F719" s="161">
        <f t="shared" si="24"/>
        <v>0</v>
      </c>
    </row>
    <row r="720" spans="1:6" s="53" customFormat="1" ht="12.75">
      <c r="A720" s="85"/>
      <c r="B720" s="46" t="s">
        <v>532</v>
      </c>
      <c r="C720" s="85" t="s">
        <v>834</v>
      </c>
      <c r="D720" s="47">
        <v>10</v>
      </c>
      <c r="E720" s="24"/>
      <c r="F720" s="161">
        <f t="shared" si="24"/>
        <v>0</v>
      </c>
    </row>
    <row r="721" spans="1:6" s="53" customFormat="1" ht="12.75">
      <c r="A721" s="85"/>
      <c r="B721" s="46" t="s">
        <v>533</v>
      </c>
      <c r="C721" s="85" t="s">
        <v>834</v>
      </c>
      <c r="D721" s="47">
        <v>20</v>
      </c>
      <c r="E721" s="24"/>
      <c r="F721" s="161">
        <f t="shared" si="24"/>
        <v>0</v>
      </c>
    </row>
    <row r="722" spans="1:6" s="53" customFormat="1" ht="12.75">
      <c r="A722" s="85"/>
      <c r="B722" s="46" t="s">
        <v>534</v>
      </c>
      <c r="C722" s="85" t="s">
        <v>834</v>
      </c>
      <c r="D722" s="47">
        <v>2</v>
      </c>
      <c r="E722" s="24"/>
      <c r="F722" s="161">
        <f t="shared" si="24"/>
        <v>0</v>
      </c>
    </row>
    <row r="723" spans="1:6" s="53" customFormat="1" ht="12.75">
      <c r="A723" s="85"/>
      <c r="B723" s="46" t="s">
        <v>535</v>
      </c>
      <c r="C723" s="85" t="s">
        <v>226</v>
      </c>
      <c r="D723" s="47">
        <v>40</v>
      </c>
      <c r="E723" s="24"/>
      <c r="F723" s="161">
        <f t="shared" si="24"/>
        <v>0</v>
      </c>
    </row>
    <row r="724" spans="1:6" s="96" customFormat="1" ht="12.75">
      <c r="A724" s="85"/>
      <c r="B724" s="46" t="s">
        <v>536</v>
      </c>
      <c r="C724" s="85" t="s">
        <v>226</v>
      </c>
      <c r="D724" s="47">
        <v>4</v>
      </c>
      <c r="E724" s="24"/>
      <c r="F724" s="161">
        <f t="shared" si="24"/>
        <v>0</v>
      </c>
    </row>
    <row r="725" spans="1:6" ht="12.75">
      <c r="A725" s="2"/>
      <c r="B725" s="6" t="s">
        <v>537</v>
      </c>
      <c r="C725" s="2" t="s">
        <v>226</v>
      </c>
      <c r="D725" s="19">
        <v>7</v>
      </c>
      <c r="E725" s="24"/>
      <c r="F725" s="27">
        <f t="shared" si="24"/>
        <v>0</v>
      </c>
    </row>
    <row r="726" spans="1:6" s="53" customFormat="1" ht="12.75">
      <c r="A726" s="188" t="s">
        <v>769</v>
      </c>
      <c r="B726" s="188"/>
      <c r="C726" s="188"/>
      <c r="D726" s="188"/>
      <c r="E726" s="188"/>
      <c r="F726" s="162">
        <f>SUM(F703:F725)</f>
        <v>0</v>
      </c>
    </row>
    <row r="727" spans="1:6" s="53" customFormat="1" ht="12.75">
      <c r="A727" s="85"/>
      <c r="B727" s="187" t="s">
        <v>292</v>
      </c>
      <c r="C727" s="187"/>
      <c r="D727" s="187"/>
      <c r="E727" s="187"/>
      <c r="F727" s="187"/>
    </row>
    <row r="728" spans="1:6" s="53" customFormat="1" ht="12.75">
      <c r="A728" s="189"/>
      <c r="B728" s="189"/>
      <c r="C728" s="189"/>
      <c r="D728" s="189"/>
      <c r="E728" s="189"/>
      <c r="F728" s="189"/>
    </row>
    <row r="729" spans="1:6" s="53" customFormat="1" ht="12.75">
      <c r="A729" s="87" t="s">
        <v>289</v>
      </c>
      <c r="B729" s="102" t="s">
        <v>290</v>
      </c>
      <c r="C729" s="91"/>
      <c r="D729" s="82"/>
      <c r="E729" s="92"/>
      <c r="F729" s="162"/>
    </row>
    <row r="730" spans="1:6" s="53" customFormat="1" ht="12.75">
      <c r="A730" s="85"/>
      <c r="B730" s="163" t="s">
        <v>291</v>
      </c>
      <c r="C730" s="85" t="s">
        <v>226</v>
      </c>
      <c r="D730" s="47">
        <v>41</v>
      </c>
      <c r="E730" s="24"/>
      <c r="F730" s="161">
        <f>E730*D730</f>
        <v>0</v>
      </c>
    </row>
    <row r="731" spans="1:6" ht="12.75">
      <c r="A731" s="218" t="s">
        <v>770</v>
      </c>
      <c r="B731" s="218"/>
      <c r="C731" s="218"/>
      <c r="D731" s="218"/>
      <c r="E731" s="218"/>
      <c r="F731" s="25">
        <f>SUM(F730)</f>
        <v>0</v>
      </c>
    </row>
    <row r="732" spans="1:6" ht="12.75">
      <c r="A732" s="219"/>
      <c r="B732" s="219"/>
      <c r="C732" s="219"/>
      <c r="D732" s="219"/>
      <c r="E732" s="219"/>
      <c r="F732" s="219"/>
    </row>
    <row r="733" spans="1:6" s="53" customFormat="1" ht="12.75">
      <c r="A733" s="87" t="s">
        <v>755</v>
      </c>
      <c r="B733" s="102" t="s">
        <v>756</v>
      </c>
      <c r="C733" s="91"/>
      <c r="D733" s="82"/>
      <c r="E733" s="92"/>
      <c r="F733" s="82"/>
    </row>
    <row r="734" spans="1:6" ht="12.75">
      <c r="A734" s="45" t="s">
        <v>757</v>
      </c>
      <c r="B734" s="44" t="s">
        <v>758</v>
      </c>
      <c r="C734" s="5"/>
      <c r="D734" s="17"/>
      <c r="E734" s="18"/>
      <c r="F734" s="17"/>
    </row>
    <row r="735" spans="1:6" ht="12.75">
      <c r="A735" s="45" t="s">
        <v>778</v>
      </c>
      <c r="B735" s="9" t="s">
        <v>820</v>
      </c>
      <c r="C735" s="42"/>
      <c r="D735" s="17"/>
      <c r="E735" s="18">
        <v>0</v>
      </c>
      <c r="F735" s="17"/>
    </row>
    <row r="736" spans="1:6" ht="12.75">
      <c r="A736" s="42"/>
      <c r="B736" s="6" t="s">
        <v>779</v>
      </c>
      <c r="C736" s="42" t="s">
        <v>226</v>
      </c>
      <c r="D736" s="19">
        <v>1</v>
      </c>
      <c r="E736" s="24"/>
      <c r="F736" s="27">
        <f>E736*D736</f>
        <v>0</v>
      </c>
    </row>
    <row r="737" spans="1:6" ht="12.75">
      <c r="A737" s="42"/>
      <c r="B737" s="6" t="s">
        <v>780</v>
      </c>
      <c r="C737" s="42" t="s">
        <v>226</v>
      </c>
      <c r="D737" s="19">
        <v>1</v>
      </c>
      <c r="E737" s="24"/>
      <c r="F737" s="27">
        <f>E737*D737</f>
        <v>0</v>
      </c>
    </row>
    <row r="738" spans="1:6" ht="12.75">
      <c r="A738" s="42"/>
      <c r="B738" s="6" t="s">
        <v>781</v>
      </c>
      <c r="C738" s="42" t="s">
        <v>226</v>
      </c>
      <c r="D738" s="19">
        <v>1</v>
      </c>
      <c r="E738" s="24"/>
      <c r="F738" s="27">
        <f>E738*D738</f>
        <v>0</v>
      </c>
    </row>
    <row r="739" spans="1:6" s="53" customFormat="1" ht="12.75">
      <c r="A739" s="188" t="s">
        <v>595</v>
      </c>
      <c r="B739" s="188"/>
      <c r="C739" s="188"/>
      <c r="D739" s="188"/>
      <c r="E739" s="188"/>
      <c r="F739" s="162">
        <f>SUM(F736:F738)</f>
        <v>0</v>
      </c>
    </row>
    <row r="740" spans="1:6" s="53" customFormat="1" ht="12.75">
      <c r="A740" s="189"/>
      <c r="B740" s="189"/>
      <c r="C740" s="189"/>
      <c r="D740" s="189"/>
      <c r="E740" s="189"/>
      <c r="F740" s="189"/>
    </row>
    <row r="741" spans="1:6" s="53" customFormat="1" ht="12.75">
      <c r="A741" s="54" t="s">
        <v>776</v>
      </c>
      <c r="B741" s="55" t="s">
        <v>777</v>
      </c>
      <c r="C741" s="164"/>
      <c r="D741" s="152"/>
      <c r="E741" s="152"/>
      <c r="F741" s="162"/>
    </row>
    <row r="742" spans="1:6" s="53" customFormat="1" ht="12.75">
      <c r="A742" s="45" t="s">
        <v>633</v>
      </c>
      <c r="B742" s="44" t="s">
        <v>634</v>
      </c>
      <c r="C742" s="42"/>
      <c r="D742" s="19"/>
      <c r="E742" s="19"/>
      <c r="F742" s="162"/>
    </row>
    <row r="743" spans="1:6" s="53" customFormat="1" ht="14.25">
      <c r="A743" s="85"/>
      <c r="B743" s="146" t="s">
        <v>655</v>
      </c>
      <c r="C743" s="144" t="s">
        <v>807</v>
      </c>
      <c r="D743" s="47">
        <v>8</v>
      </c>
      <c r="E743" s="19"/>
      <c r="F743" s="161">
        <f aca="true" t="shared" si="25" ref="F743:F748">E743*D743</f>
        <v>0</v>
      </c>
    </row>
    <row r="744" spans="1:6" s="53" customFormat="1" ht="14.25">
      <c r="A744" s="85"/>
      <c r="B744" s="146" t="s">
        <v>656</v>
      </c>
      <c r="C744" s="144" t="s">
        <v>807</v>
      </c>
      <c r="D744" s="47">
        <v>16</v>
      </c>
      <c r="E744" s="19"/>
      <c r="F744" s="161">
        <f t="shared" si="25"/>
        <v>0</v>
      </c>
    </row>
    <row r="745" spans="1:6" s="53" customFormat="1" ht="12.75">
      <c r="A745" s="85"/>
      <c r="B745" s="76" t="s">
        <v>295</v>
      </c>
      <c r="C745" s="144" t="s">
        <v>226</v>
      </c>
      <c r="D745" s="47">
        <v>1</v>
      </c>
      <c r="E745" s="19"/>
      <c r="F745" s="161">
        <f t="shared" si="25"/>
        <v>0</v>
      </c>
    </row>
    <row r="746" spans="1:6" s="53" customFormat="1" ht="12.75">
      <c r="A746" s="85"/>
      <c r="B746" s="76" t="s">
        <v>296</v>
      </c>
      <c r="C746" s="144" t="s">
        <v>226</v>
      </c>
      <c r="D746" s="47">
        <v>2</v>
      </c>
      <c r="E746" s="19"/>
      <c r="F746" s="161">
        <f t="shared" si="25"/>
        <v>0</v>
      </c>
    </row>
    <row r="747" spans="1:6" s="53" customFormat="1" ht="12.75">
      <c r="A747" s="85"/>
      <c r="B747" s="76" t="s">
        <v>297</v>
      </c>
      <c r="C747" s="144" t="s">
        <v>226</v>
      </c>
      <c r="D747" s="47">
        <v>2</v>
      </c>
      <c r="E747" s="19"/>
      <c r="F747" s="161">
        <f t="shared" si="25"/>
        <v>0</v>
      </c>
    </row>
    <row r="748" spans="1:6" s="53" customFormat="1" ht="12.75">
      <c r="A748" s="85"/>
      <c r="B748" s="76" t="s">
        <v>596</v>
      </c>
      <c r="C748" s="144" t="s">
        <v>226</v>
      </c>
      <c r="D748" s="47">
        <v>1</v>
      </c>
      <c r="E748" s="19"/>
      <c r="F748" s="161">
        <f t="shared" si="25"/>
        <v>0</v>
      </c>
    </row>
    <row r="749" spans="1:6" s="53" customFormat="1" ht="12.75">
      <c r="A749" s="45" t="s">
        <v>635</v>
      </c>
      <c r="B749" s="56" t="s">
        <v>636</v>
      </c>
      <c r="C749" s="58"/>
      <c r="D749" s="19"/>
      <c r="E749" s="19"/>
      <c r="F749" s="162"/>
    </row>
    <row r="750" spans="1:6" s="53" customFormat="1" ht="12.75">
      <c r="A750" s="144"/>
      <c r="B750" s="106" t="s">
        <v>6</v>
      </c>
      <c r="C750" s="144" t="s">
        <v>226</v>
      </c>
      <c r="D750" s="47">
        <v>1</v>
      </c>
      <c r="E750" s="19"/>
      <c r="F750" s="161">
        <f aca="true" t="shared" si="26" ref="F750:F755">E750*D750</f>
        <v>0</v>
      </c>
    </row>
    <row r="751" spans="1:6" ht="12.75">
      <c r="A751" s="45" t="s">
        <v>637</v>
      </c>
      <c r="B751" s="44" t="s">
        <v>820</v>
      </c>
      <c r="C751" s="80"/>
      <c r="D751" s="19"/>
      <c r="E751" s="19"/>
      <c r="F751" s="27">
        <f t="shared" si="26"/>
        <v>0</v>
      </c>
    </row>
    <row r="752" spans="1:6" ht="12.75">
      <c r="A752" s="42"/>
      <c r="B752" s="58" t="s">
        <v>7</v>
      </c>
      <c r="C752" s="42" t="s">
        <v>226</v>
      </c>
      <c r="D752" s="19">
        <v>3</v>
      </c>
      <c r="E752" s="19"/>
      <c r="F752" s="27">
        <f t="shared" si="26"/>
        <v>0</v>
      </c>
    </row>
    <row r="753" spans="1:6" s="177" customFormat="1" ht="12.75">
      <c r="A753" s="42"/>
      <c r="B753" s="58" t="s">
        <v>8</v>
      </c>
      <c r="C753" s="42" t="s">
        <v>226</v>
      </c>
      <c r="D753" s="19">
        <v>3</v>
      </c>
      <c r="E753" s="19"/>
      <c r="F753" s="27">
        <f t="shared" si="26"/>
        <v>0</v>
      </c>
    </row>
    <row r="754" spans="1:6" s="53" customFormat="1" ht="12.75">
      <c r="A754" s="144"/>
      <c r="B754" s="146" t="s">
        <v>9</v>
      </c>
      <c r="C754" s="144" t="s">
        <v>226</v>
      </c>
      <c r="D754" s="47">
        <v>2</v>
      </c>
      <c r="E754" s="19"/>
      <c r="F754" s="161">
        <f t="shared" si="26"/>
        <v>0</v>
      </c>
    </row>
    <row r="755" spans="1:6" s="96" customFormat="1" ht="12.75">
      <c r="A755" s="85"/>
      <c r="B755" s="76" t="s">
        <v>597</v>
      </c>
      <c r="C755" s="144" t="s">
        <v>806</v>
      </c>
      <c r="D755" s="47">
        <v>3</v>
      </c>
      <c r="E755" s="19"/>
      <c r="F755" s="161">
        <f t="shared" si="26"/>
        <v>0</v>
      </c>
    </row>
    <row r="756" spans="1:6" ht="12.75">
      <c r="A756" s="218" t="s">
        <v>638</v>
      </c>
      <c r="B756" s="218"/>
      <c r="C756" s="218"/>
      <c r="D756" s="218"/>
      <c r="E756" s="218"/>
      <c r="F756" s="25">
        <f>SUM(F743:F755)</f>
        <v>0</v>
      </c>
    </row>
    <row r="757" spans="1:6" ht="12.75">
      <c r="A757" s="219"/>
      <c r="B757" s="219"/>
      <c r="C757" s="219"/>
      <c r="D757" s="219"/>
      <c r="E757" s="219"/>
      <c r="F757" s="219"/>
    </row>
    <row r="758" spans="1:6" s="96" customFormat="1" ht="12.75">
      <c r="A758" s="107" t="s">
        <v>211</v>
      </c>
      <c r="B758" s="186" t="s">
        <v>208</v>
      </c>
      <c r="C758" s="187"/>
      <c r="D758" s="187"/>
      <c r="E758" s="187"/>
      <c r="F758" s="187"/>
    </row>
    <row r="759" spans="1:6" ht="12.75">
      <c r="A759" s="45" t="s">
        <v>212</v>
      </c>
      <c r="B759" s="223" t="s">
        <v>640</v>
      </c>
      <c r="C759" s="225"/>
      <c r="D759" s="225"/>
      <c r="E759" s="225"/>
      <c r="F759" s="225"/>
    </row>
    <row r="760" spans="1:6" s="53" customFormat="1" ht="12.75">
      <c r="A760" s="107" t="s">
        <v>641</v>
      </c>
      <c r="B760" s="186" t="s">
        <v>826</v>
      </c>
      <c r="C760" s="186"/>
      <c r="D760" s="186"/>
      <c r="E760" s="186"/>
      <c r="F760" s="186"/>
    </row>
    <row r="761" spans="1:6" s="96" customFormat="1" ht="12.75">
      <c r="A761" s="144"/>
      <c r="B761" s="138" t="s">
        <v>642</v>
      </c>
      <c r="C761" s="144" t="s">
        <v>806</v>
      </c>
      <c r="D761" s="47">
        <v>18</v>
      </c>
      <c r="E761" s="10"/>
      <c r="F761" s="161">
        <f aca="true" t="shared" si="27" ref="F761:F794">E761*D761</f>
        <v>0</v>
      </c>
    </row>
    <row r="762" spans="1:6" ht="12.75">
      <c r="A762" s="42"/>
      <c r="B762" s="143" t="s">
        <v>643</v>
      </c>
      <c r="C762" s="42" t="s">
        <v>806</v>
      </c>
      <c r="D762" s="19">
        <v>18</v>
      </c>
      <c r="E762" s="10"/>
      <c r="F762" s="27">
        <f t="shared" si="27"/>
        <v>0</v>
      </c>
    </row>
    <row r="763" spans="1:6" s="177" customFormat="1" ht="12.75">
      <c r="A763" s="107" t="s">
        <v>644</v>
      </c>
      <c r="B763" s="91" t="s">
        <v>873</v>
      </c>
      <c r="C763" s="91"/>
      <c r="D763" s="82"/>
      <c r="E763" s="18"/>
      <c r="F763" s="162"/>
    </row>
    <row r="764" spans="1:6" s="53" customFormat="1" ht="12.75">
      <c r="A764" s="144"/>
      <c r="B764" s="138" t="s">
        <v>645</v>
      </c>
      <c r="C764" s="144" t="s">
        <v>834</v>
      </c>
      <c r="D764" s="47">
        <v>2</v>
      </c>
      <c r="E764" s="10"/>
      <c r="F764" s="161">
        <f t="shared" si="27"/>
        <v>0</v>
      </c>
    </row>
    <row r="765" spans="1:6" s="96" customFormat="1" ht="12.75">
      <c r="A765" s="45" t="s">
        <v>646</v>
      </c>
      <c r="B765" s="9" t="s">
        <v>647</v>
      </c>
      <c r="C765" s="9"/>
      <c r="D765" s="15"/>
      <c r="E765" s="18"/>
      <c r="F765" s="25"/>
    </row>
    <row r="766" spans="1:6" ht="12.75">
      <c r="A766" s="42"/>
      <c r="B766" s="143" t="s">
        <v>648</v>
      </c>
      <c r="C766" s="42" t="s">
        <v>834</v>
      </c>
      <c r="D766" s="19">
        <v>3</v>
      </c>
      <c r="E766" s="10"/>
      <c r="F766" s="27">
        <f t="shared" si="27"/>
        <v>0</v>
      </c>
    </row>
    <row r="767" spans="1:6" ht="12.75">
      <c r="A767" s="42"/>
      <c r="B767" s="143" t="s">
        <v>649</v>
      </c>
      <c r="C767" s="42" t="s">
        <v>834</v>
      </c>
      <c r="D767" s="19">
        <v>3</v>
      </c>
      <c r="E767" s="10"/>
      <c r="F767" s="27">
        <f t="shared" si="27"/>
        <v>0</v>
      </c>
    </row>
    <row r="768" spans="1:6" s="177" customFormat="1" ht="12.75">
      <c r="A768" s="107" t="s">
        <v>650</v>
      </c>
      <c r="B768" s="91" t="s">
        <v>120</v>
      </c>
      <c r="C768" s="91"/>
      <c r="D768" s="82"/>
      <c r="E768" s="18"/>
      <c r="F768" s="162"/>
    </row>
    <row r="769" spans="1:6" s="53" customFormat="1" ht="12.75">
      <c r="A769" s="144"/>
      <c r="B769" s="138" t="s">
        <v>712</v>
      </c>
      <c r="C769" s="144" t="s">
        <v>834</v>
      </c>
      <c r="D769" s="47">
        <v>8</v>
      </c>
      <c r="E769" s="10"/>
      <c r="F769" s="161">
        <f t="shared" si="27"/>
        <v>0</v>
      </c>
    </row>
    <row r="770" spans="1:6" s="96" customFormat="1" ht="12.75">
      <c r="A770" s="144"/>
      <c r="B770" s="138" t="s">
        <v>713</v>
      </c>
      <c r="C770" s="144" t="s">
        <v>834</v>
      </c>
      <c r="D770" s="47">
        <v>2</v>
      </c>
      <c r="E770" s="10"/>
      <c r="F770" s="161">
        <f t="shared" si="27"/>
        <v>0</v>
      </c>
    </row>
    <row r="771" spans="1:6" ht="12.75">
      <c r="A771" s="45" t="s">
        <v>714</v>
      </c>
      <c r="B771" s="9" t="s">
        <v>715</v>
      </c>
      <c r="C771" s="9"/>
      <c r="D771" s="15"/>
      <c r="E771" s="18"/>
      <c r="F771" s="25"/>
    </row>
    <row r="772" spans="1:6" ht="12.75">
      <c r="A772" s="42"/>
      <c r="B772" s="143" t="s">
        <v>716</v>
      </c>
      <c r="C772" s="42" t="s">
        <v>834</v>
      </c>
      <c r="D772" s="19">
        <v>2</v>
      </c>
      <c r="E772" s="10"/>
      <c r="F772" s="27">
        <f t="shared" si="27"/>
        <v>0</v>
      </c>
    </row>
    <row r="773" spans="1:6" s="177" customFormat="1" ht="12.75">
      <c r="A773" s="107" t="s">
        <v>717</v>
      </c>
      <c r="B773" s="91" t="s">
        <v>886</v>
      </c>
      <c r="C773" s="91"/>
      <c r="D773" s="82"/>
      <c r="E773" s="18"/>
      <c r="F773" s="162"/>
    </row>
    <row r="774" spans="1:6" s="96" customFormat="1" ht="12.75">
      <c r="A774" s="144"/>
      <c r="B774" s="138" t="s">
        <v>718</v>
      </c>
      <c r="C774" s="144" t="s">
        <v>834</v>
      </c>
      <c r="D774" s="47">
        <v>3</v>
      </c>
      <c r="E774" s="10"/>
      <c r="F774" s="161">
        <f t="shared" si="27"/>
        <v>0</v>
      </c>
    </row>
    <row r="775" spans="1:6" ht="12.75">
      <c r="A775" s="45" t="s">
        <v>719</v>
      </c>
      <c r="B775" s="9" t="s">
        <v>720</v>
      </c>
      <c r="C775" s="9"/>
      <c r="D775" s="15"/>
      <c r="E775" s="18"/>
      <c r="F775" s="25"/>
    </row>
    <row r="776" spans="1:6" s="177" customFormat="1" ht="12.75">
      <c r="A776" s="42"/>
      <c r="B776" s="143" t="s">
        <v>721</v>
      </c>
      <c r="C776" s="42" t="s">
        <v>834</v>
      </c>
      <c r="D776" s="19">
        <v>3</v>
      </c>
      <c r="E776" s="10"/>
      <c r="F776" s="27">
        <f t="shared" si="27"/>
        <v>0</v>
      </c>
    </row>
    <row r="777" spans="1:6" s="53" customFormat="1" ht="12.75">
      <c r="A777" s="144"/>
      <c r="B777" s="138" t="s">
        <v>722</v>
      </c>
      <c r="C777" s="144" t="s">
        <v>834</v>
      </c>
      <c r="D777" s="47">
        <v>5</v>
      </c>
      <c r="E777" s="10"/>
      <c r="F777" s="161">
        <f t="shared" si="27"/>
        <v>0</v>
      </c>
    </row>
    <row r="778" spans="1:6" ht="12.75">
      <c r="A778" s="45" t="s">
        <v>723</v>
      </c>
      <c r="B778" s="9" t="s">
        <v>724</v>
      </c>
      <c r="C778" s="9"/>
      <c r="D778" s="15"/>
      <c r="E778" s="18"/>
      <c r="F778" s="25"/>
    </row>
    <row r="779" spans="1:6" s="177" customFormat="1" ht="12.75">
      <c r="A779" s="42"/>
      <c r="B779" s="143" t="s">
        <v>725</v>
      </c>
      <c r="C779" s="42" t="s">
        <v>834</v>
      </c>
      <c r="D779" s="19">
        <v>4</v>
      </c>
      <c r="E779" s="10"/>
      <c r="F779" s="27">
        <f t="shared" si="27"/>
        <v>0</v>
      </c>
    </row>
    <row r="780" spans="1:6" s="53" customFormat="1" ht="12.75">
      <c r="A780" s="107" t="s">
        <v>726</v>
      </c>
      <c r="B780" s="91" t="s">
        <v>727</v>
      </c>
      <c r="C780" s="91"/>
      <c r="D780" s="82"/>
      <c r="E780" s="18"/>
      <c r="F780" s="162"/>
    </row>
    <row r="781" spans="1:6" s="96" customFormat="1" ht="12.75">
      <c r="A781" s="144"/>
      <c r="B781" s="138" t="s">
        <v>728</v>
      </c>
      <c r="C781" s="144" t="s">
        <v>834</v>
      </c>
      <c r="D781" s="47">
        <v>1</v>
      </c>
      <c r="E781" s="10"/>
      <c r="F781" s="161">
        <f t="shared" si="27"/>
        <v>0</v>
      </c>
    </row>
    <row r="782" spans="1:6" ht="12.75">
      <c r="A782" s="42"/>
      <c r="B782" s="143" t="s">
        <v>729</v>
      </c>
      <c r="C782" s="42" t="s">
        <v>834</v>
      </c>
      <c r="D782" s="19">
        <v>2</v>
      </c>
      <c r="E782" s="10"/>
      <c r="F782" s="27">
        <f t="shared" si="27"/>
        <v>0</v>
      </c>
    </row>
    <row r="783" spans="1:6" s="177" customFormat="1" ht="12.75">
      <c r="A783" s="107" t="s">
        <v>730</v>
      </c>
      <c r="B783" s="91" t="s">
        <v>821</v>
      </c>
      <c r="C783" s="91"/>
      <c r="D783" s="82"/>
      <c r="E783" s="18"/>
      <c r="F783" s="162"/>
    </row>
    <row r="784" spans="1:6" s="53" customFormat="1" ht="12.75">
      <c r="A784" s="107" t="s">
        <v>731</v>
      </c>
      <c r="B784" s="91" t="s">
        <v>732</v>
      </c>
      <c r="C784" s="91"/>
      <c r="D784" s="82"/>
      <c r="E784" s="18"/>
      <c r="F784" s="162"/>
    </row>
    <row r="785" spans="1:6" s="53" customFormat="1" ht="12.75">
      <c r="A785" s="144"/>
      <c r="B785" s="138" t="s">
        <v>733</v>
      </c>
      <c r="C785" s="144" t="s">
        <v>834</v>
      </c>
      <c r="D785" s="47">
        <v>2</v>
      </c>
      <c r="E785" s="10"/>
      <c r="F785" s="161">
        <f t="shared" si="27"/>
        <v>0</v>
      </c>
    </row>
    <row r="786" spans="1:6" ht="12.75">
      <c r="A786" s="45" t="s">
        <v>734</v>
      </c>
      <c r="B786" s="9" t="s">
        <v>735</v>
      </c>
      <c r="C786" s="9"/>
      <c r="D786" s="15"/>
      <c r="E786" s="18"/>
      <c r="F786" s="25"/>
    </row>
    <row r="787" spans="1:6" ht="12.75">
      <c r="A787" s="42"/>
      <c r="B787" s="143" t="s">
        <v>736</v>
      </c>
      <c r="C787" s="42" t="s">
        <v>834</v>
      </c>
      <c r="D787" s="19">
        <v>1</v>
      </c>
      <c r="E787" s="10"/>
      <c r="F787" s="27">
        <f t="shared" si="27"/>
        <v>0</v>
      </c>
    </row>
    <row r="788" spans="1:6" ht="12.75">
      <c r="A788" s="42"/>
      <c r="B788" s="143" t="s">
        <v>796</v>
      </c>
      <c r="C788" s="42" t="s">
        <v>834</v>
      </c>
      <c r="D788" s="19">
        <v>2</v>
      </c>
      <c r="E788" s="10"/>
      <c r="F788" s="27">
        <f t="shared" si="27"/>
        <v>0</v>
      </c>
    </row>
    <row r="789" spans="1:6" s="53" customFormat="1" ht="12.75">
      <c r="A789" s="107" t="s">
        <v>797</v>
      </c>
      <c r="B789" s="91" t="s">
        <v>798</v>
      </c>
      <c r="C789" s="91"/>
      <c r="D789" s="82"/>
      <c r="E789" s="18"/>
      <c r="F789" s="162"/>
    </row>
    <row r="790" spans="1:6" s="53" customFormat="1" ht="12.75">
      <c r="A790" s="144"/>
      <c r="B790" s="138" t="s">
        <v>799</v>
      </c>
      <c r="C790" s="144" t="s">
        <v>834</v>
      </c>
      <c r="D790" s="47">
        <v>2</v>
      </c>
      <c r="E790" s="10"/>
      <c r="F790" s="161">
        <f t="shared" si="27"/>
        <v>0</v>
      </c>
    </row>
    <row r="791" spans="1:6" ht="12.75">
      <c r="A791" s="45" t="s">
        <v>800</v>
      </c>
      <c r="B791" s="9" t="s">
        <v>801</v>
      </c>
      <c r="C791" s="9"/>
      <c r="D791" s="15"/>
      <c r="E791" s="18"/>
      <c r="F791" s="25"/>
    </row>
    <row r="792" spans="1:6" ht="12.75">
      <c r="A792" s="42"/>
      <c r="B792" s="143" t="s">
        <v>802</v>
      </c>
      <c r="C792" s="42" t="s">
        <v>834</v>
      </c>
      <c r="D792" s="19">
        <v>1</v>
      </c>
      <c r="E792" s="10"/>
      <c r="F792" s="27">
        <f t="shared" si="27"/>
        <v>0</v>
      </c>
    </row>
    <row r="793" spans="1:6" s="53" customFormat="1" ht="12.75">
      <c r="A793" s="107" t="s">
        <v>803</v>
      </c>
      <c r="B793" s="91" t="s">
        <v>804</v>
      </c>
      <c r="C793" s="91"/>
      <c r="D793" s="82"/>
      <c r="E793" s="18"/>
      <c r="F793" s="162"/>
    </row>
    <row r="794" spans="1:6" s="53" customFormat="1" ht="12.75">
      <c r="A794" s="144"/>
      <c r="B794" s="138" t="s">
        <v>805</v>
      </c>
      <c r="C794" s="144" t="s">
        <v>834</v>
      </c>
      <c r="D794" s="47">
        <v>6</v>
      </c>
      <c r="E794" s="10"/>
      <c r="F794" s="161">
        <f t="shared" si="27"/>
        <v>0</v>
      </c>
    </row>
    <row r="795" spans="1:6" ht="12.75">
      <c r="A795" s="218" t="s">
        <v>345</v>
      </c>
      <c r="B795" s="218"/>
      <c r="C795" s="218"/>
      <c r="D795" s="218"/>
      <c r="E795" s="218"/>
      <c r="F795" s="25">
        <f>SUM(F761:F794)</f>
        <v>0</v>
      </c>
    </row>
    <row r="796" spans="1:6" ht="12.75">
      <c r="A796" s="219"/>
      <c r="B796" s="219"/>
      <c r="C796" s="219"/>
      <c r="D796" s="219"/>
      <c r="E796" s="219"/>
      <c r="F796" s="219"/>
    </row>
    <row r="797" spans="1:6" s="53" customFormat="1" ht="12.75">
      <c r="A797" s="107" t="s">
        <v>209</v>
      </c>
      <c r="B797" s="186" t="s">
        <v>210</v>
      </c>
      <c r="C797" s="187"/>
      <c r="D797" s="187"/>
      <c r="E797" s="187"/>
      <c r="F797" s="187"/>
    </row>
    <row r="798" spans="1:6" ht="12.75">
      <c r="A798" s="45" t="s">
        <v>147</v>
      </c>
      <c r="B798" s="223" t="s">
        <v>821</v>
      </c>
      <c r="C798" s="223"/>
      <c r="D798" s="223"/>
      <c r="E798" s="223"/>
      <c r="F798" s="223"/>
    </row>
    <row r="799" spans="1:6" ht="12.75">
      <c r="A799" s="42"/>
      <c r="B799" s="143" t="s">
        <v>148</v>
      </c>
      <c r="C799" s="42" t="s">
        <v>834</v>
      </c>
      <c r="D799" s="10">
        <v>8</v>
      </c>
      <c r="E799" s="10"/>
      <c r="F799" s="27">
        <f aca="true" t="shared" si="28" ref="F799:F811">E799*D799</f>
        <v>0</v>
      </c>
    </row>
    <row r="800" spans="1:6" ht="12.75">
      <c r="A800" s="42"/>
      <c r="B800" s="143" t="s">
        <v>149</v>
      </c>
      <c r="C800" s="42" t="s">
        <v>834</v>
      </c>
      <c r="D800" s="10">
        <v>8</v>
      </c>
      <c r="E800" s="10"/>
      <c r="F800" s="27">
        <f t="shared" si="28"/>
        <v>0</v>
      </c>
    </row>
    <row r="801" spans="1:6" ht="12.75">
      <c r="A801" s="42"/>
      <c r="B801" s="143" t="s">
        <v>150</v>
      </c>
      <c r="C801" s="42" t="s">
        <v>834</v>
      </c>
      <c r="D801" s="10">
        <v>2</v>
      </c>
      <c r="E801" s="10"/>
      <c r="F801" s="27">
        <f t="shared" si="28"/>
        <v>0</v>
      </c>
    </row>
    <row r="802" spans="1:6" ht="12.75">
      <c r="A802" s="42"/>
      <c r="B802" s="143" t="s">
        <v>151</v>
      </c>
      <c r="C802" s="42" t="s">
        <v>834</v>
      </c>
      <c r="D802" s="10">
        <v>5</v>
      </c>
      <c r="E802" s="10"/>
      <c r="F802" s="27">
        <f t="shared" si="28"/>
        <v>0</v>
      </c>
    </row>
    <row r="803" spans="1:6" s="75" customFormat="1" ht="12.75">
      <c r="A803" s="42"/>
      <c r="B803" s="143" t="s">
        <v>152</v>
      </c>
      <c r="C803" s="42" t="s">
        <v>834</v>
      </c>
      <c r="D803" s="10">
        <v>38</v>
      </c>
      <c r="E803" s="10"/>
      <c r="F803" s="27">
        <f t="shared" si="28"/>
        <v>0</v>
      </c>
    </row>
    <row r="804" spans="1:6" s="75" customFormat="1" ht="12.75">
      <c r="A804" s="42"/>
      <c r="B804" s="143" t="s">
        <v>153</v>
      </c>
      <c r="C804" s="42" t="s">
        <v>834</v>
      </c>
      <c r="D804" s="10">
        <v>2</v>
      </c>
      <c r="E804" s="10"/>
      <c r="F804" s="27">
        <f t="shared" si="28"/>
        <v>0</v>
      </c>
    </row>
    <row r="805" spans="1:6" s="75" customFormat="1" ht="12.75">
      <c r="A805" s="42"/>
      <c r="B805" s="143" t="s">
        <v>154</v>
      </c>
      <c r="C805" s="42" t="s">
        <v>834</v>
      </c>
      <c r="D805" s="10">
        <v>9</v>
      </c>
      <c r="E805" s="10"/>
      <c r="F805" s="27">
        <f t="shared" si="28"/>
        <v>0</v>
      </c>
    </row>
    <row r="806" spans="1:6" s="75" customFormat="1" ht="12.75">
      <c r="A806" s="42"/>
      <c r="B806" s="143" t="s">
        <v>155</v>
      </c>
      <c r="C806" s="42" t="s">
        <v>834</v>
      </c>
      <c r="D806" s="10">
        <v>8</v>
      </c>
      <c r="E806" s="10"/>
      <c r="F806" s="27">
        <f t="shared" si="28"/>
        <v>0</v>
      </c>
    </row>
    <row r="807" spans="1:6" s="75" customFormat="1" ht="12.75">
      <c r="A807" s="42"/>
      <c r="B807" s="143" t="s">
        <v>157</v>
      </c>
      <c r="C807" s="42" t="s">
        <v>834</v>
      </c>
      <c r="D807" s="10">
        <v>8</v>
      </c>
      <c r="E807" s="10"/>
      <c r="F807" s="27">
        <f t="shared" si="28"/>
        <v>0</v>
      </c>
    </row>
    <row r="808" spans="1:6" s="75" customFormat="1" ht="12.75">
      <c r="A808" s="42"/>
      <c r="B808" s="143" t="s">
        <v>158</v>
      </c>
      <c r="C808" s="42" t="s">
        <v>834</v>
      </c>
      <c r="D808" s="10">
        <v>1</v>
      </c>
      <c r="E808" s="10"/>
      <c r="F808" s="27">
        <f t="shared" si="28"/>
        <v>0</v>
      </c>
    </row>
    <row r="809" spans="1:6" s="75" customFormat="1" ht="12.75">
      <c r="A809" s="42"/>
      <c r="B809" s="143" t="s">
        <v>159</v>
      </c>
      <c r="C809" s="42" t="s">
        <v>834</v>
      </c>
      <c r="D809" s="10">
        <v>1</v>
      </c>
      <c r="E809" s="10"/>
      <c r="F809" s="27">
        <f t="shared" si="28"/>
        <v>0</v>
      </c>
    </row>
    <row r="810" spans="1:6" s="75" customFormat="1" ht="12.75">
      <c r="A810" s="42"/>
      <c r="B810" s="143" t="s">
        <v>160</v>
      </c>
      <c r="C810" s="42" t="s">
        <v>834</v>
      </c>
      <c r="D810" s="10">
        <v>1</v>
      </c>
      <c r="E810" s="10"/>
      <c r="F810" s="27">
        <f t="shared" si="28"/>
        <v>0</v>
      </c>
    </row>
    <row r="811" spans="1:6" s="75" customFormat="1" ht="12.75">
      <c r="A811" s="42"/>
      <c r="B811" s="143" t="s">
        <v>161</v>
      </c>
      <c r="C811" s="42" t="s">
        <v>834</v>
      </c>
      <c r="D811" s="10">
        <v>8</v>
      </c>
      <c r="E811" s="10"/>
      <c r="F811" s="27">
        <f t="shared" si="28"/>
        <v>0</v>
      </c>
    </row>
    <row r="812" spans="1:6" s="89" customFormat="1" ht="12.75">
      <c r="A812" s="188" t="s">
        <v>346</v>
      </c>
      <c r="B812" s="188"/>
      <c r="C812" s="188"/>
      <c r="D812" s="188"/>
      <c r="E812" s="188"/>
      <c r="F812" s="162">
        <f>SUM(F799:F811)</f>
        <v>0</v>
      </c>
    </row>
    <row r="813" spans="1:6" s="53" customFormat="1" ht="12.75">
      <c r="A813" s="204"/>
      <c r="B813" s="204"/>
      <c r="C813" s="204"/>
      <c r="D813" s="204"/>
      <c r="E813" s="204"/>
      <c r="F813" s="204"/>
    </row>
    <row r="814" spans="1:6" ht="12.75">
      <c r="A814" s="64" t="s">
        <v>225</v>
      </c>
      <c r="B814" s="205" t="s">
        <v>709</v>
      </c>
      <c r="C814" s="206"/>
      <c r="D814" s="206"/>
      <c r="E814" s="206"/>
      <c r="F814" s="206"/>
    </row>
    <row r="815" spans="1:6" ht="12.75">
      <c r="A815" s="26"/>
      <c r="B815" s="126" t="s">
        <v>710</v>
      </c>
      <c r="C815" s="26" t="s">
        <v>744</v>
      </c>
      <c r="D815" s="19">
        <v>1118.48</v>
      </c>
      <c r="E815" s="19"/>
      <c r="F815" s="27">
        <f>D815*E815</f>
        <v>0</v>
      </c>
    </row>
    <row r="816" spans="1:6" ht="12.75">
      <c r="A816" s="208" t="s">
        <v>156</v>
      </c>
      <c r="B816" s="209"/>
      <c r="C816" s="209"/>
      <c r="D816" s="209"/>
      <c r="E816" s="210"/>
      <c r="F816" s="25">
        <f>SUM(F815)</f>
        <v>0</v>
      </c>
    </row>
    <row r="817" spans="1:6" ht="12.75">
      <c r="A817" s="197"/>
      <c r="B817" s="197"/>
      <c r="C817" s="197"/>
      <c r="D817" s="197"/>
      <c r="E817" s="197"/>
      <c r="F817" s="197"/>
    </row>
    <row r="818" spans="1:6" s="53" customFormat="1" ht="12.75">
      <c r="A818" s="192"/>
      <c r="B818" s="192"/>
      <c r="C818" s="192"/>
      <c r="D818" s="192"/>
      <c r="E818" s="192"/>
      <c r="F818" s="192"/>
    </row>
    <row r="819" spans="1:6" ht="12.75">
      <c r="A819" s="193" t="s">
        <v>711</v>
      </c>
      <c r="B819" s="193"/>
      <c r="C819" s="193"/>
      <c r="D819" s="193"/>
      <c r="E819" s="193"/>
      <c r="F819" s="31">
        <f>F7+F19+F39+F53+F65+F96+F102+F111+F118+F129+F138+F149+F156+F170+F194+F262+F319+F325+F352+F380+F400+F477+F485+F490+F499+F505+F520+F537+F553+F568+F587+F598+F614+F623+F632+F652+F700+F726+F731+F739+F756+F795+F812+F816</f>
        <v>0</v>
      </c>
    </row>
    <row r="820" spans="1:6" s="53" customFormat="1" ht="12.75">
      <c r="A820" s="191"/>
      <c r="B820" s="191"/>
      <c r="C820" s="191"/>
      <c r="D820" s="191"/>
      <c r="E820" s="191"/>
      <c r="F820" s="165"/>
    </row>
  </sheetData>
  <sheetProtection/>
  <mergeCells count="114">
    <mergeCell ref="A54:F54"/>
    <mergeCell ref="A40:F40"/>
    <mergeCell ref="B41:F41"/>
    <mergeCell ref="B43:F43"/>
    <mergeCell ref="A53:E53"/>
    <mergeCell ref="A8:F8"/>
    <mergeCell ref="A7:E7"/>
    <mergeCell ref="A19:E19"/>
    <mergeCell ref="A39:E39"/>
    <mergeCell ref="A96:E96"/>
    <mergeCell ref="A97:F97"/>
    <mergeCell ref="B98:F98"/>
    <mergeCell ref="B55:F55"/>
    <mergeCell ref="A65:E65"/>
    <mergeCell ref="A66:F66"/>
    <mergeCell ref="B67:F67"/>
    <mergeCell ref="A118:E118"/>
    <mergeCell ref="A119:F119"/>
    <mergeCell ref="B120:F120"/>
    <mergeCell ref="B121:F121"/>
    <mergeCell ref="A150:F150"/>
    <mergeCell ref="B151:F151"/>
    <mergeCell ref="A129:E129"/>
    <mergeCell ref="A130:F130"/>
    <mergeCell ref="B131:F131"/>
    <mergeCell ref="A401:F401"/>
    <mergeCell ref="A319:E319"/>
    <mergeCell ref="A156:E156"/>
    <mergeCell ref="A157:F157"/>
    <mergeCell ref="B158:F158"/>
    <mergeCell ref="A485:E485"/>
    <mergeCell ref="A486:F486"/>
    <mergeCell ref="A490:E490"/>
    <mergeCell ref="A102:E102"/>
    <mergeCell ref="A103:F103"/>
    <mergeCell ref="B104:F104"/>
    <mergeCell ref="A111:E111"/>
    <mergeCell ref="A112:F112"/>
    <mergeCell ref="B113:F113"/>
    <mergeCell ref="A400:E400"/>
    <mergeCell ref="A491:F491"/>
    <mergeCell ref="A499:E499"/>
    <mergeCell ref="A500:F500"/>
    <mergeCell ref="A505:E505"/>
    <mergeCell ref="A506:F506"/>
    <mergeCell ref="A520:E520"/>
    <mergeCell ref="A521:F521"/>
    <mergeCell ref="A537:E537"/>
    <mergeCell ref="A538:F538"/>
    <mergeCell ref="A553:E553"/>
    <mergeCell ref="A554:F554"/>
    <mergeCell ref="A568:E568"/>
    <mergeCell ref="A569:F569"/>
    <mergeCell ref="A587:E587"/>
    <mergeCell ref="A588:F588"/>
    <mergeCell ref="B589:F589"/>
    <mergeCell ref="A624:F624"/>
    <mergeCell ref="B590:F590"/>
    <mergeCell ref="A598:E598"/>
    <mergeCell ref="A599:F599"/>
    <mergeCell ref="A614:E614"/>
    <mergeCell ref="A263:F263"/>
    <mergeCell ref="A262:E262"/>
    <mergeCell ref="A194:E194"/>
    <mergeCell ref="A170:E170"/>
    <mergeCell ref="A171:F171"/>
    <mergeCell ref="B172:F172"/>
    <mergeCell ref="A138:E138"/>
    <mergeCell ref="A139:F139"/>
    <mergeCell ref="B140:F140"/>
    <mergeCell ref="A149:E149"/>
    <mergeCell ref="A325:E325"/>
    <mergeCell ref="A352:E352"/>
    <mergeCell ref="A380:E380"/>
    <mergeCell ref="A381:F381"/>
    <mergeCell ref="A477:E477"/>
    <mergeCell ref="B634:F634"/>
    <mergeCell ref="B635:F635"/>
    <mergeCell ref="A652:E652"/>
    <mergeCell ref="B625:F625"/>
    <mergeCell ref="A632:E632"/>
    <mergeCell ref="A633:F633"/>
    <mergeCell ref="A615:F615"/>
    <mergeCell ref="B616:F616"/>
    <mergeCell ref="A623:E623"/>
    <mergeCell ref="A653:F653"/>
    <mergeCell ref="B654:F654"/>
    <mergeCell ref="A700:E700"/>
    <mergeCell ref="A701:F701"/>
    <mergeCell ref="B702:F702"/>
    <mergeCell ref="A726:E726"/>
    <mergeCell ref="B727:F727"/>
    <mergeCell ref="A728:F728"/>
    <mergeCell ref="A731:E731"/>
    <mergeCell ref="A732:F732"/>
    <mergeCell ref="A739:E739"/>
    <mergeCell ref="A740:F740"/>
    <mergeCell ref="A756:E756"/>
    <mergeCell ref="A757:F757"/>
    <mergeCell ref="B758:F758"/>
    <mergeCell ref="B759:F759"/>
    <mergeCell ref="B760:F760"/>
    <mergeCell ref="A795:E795"/>
    <mergeCell ref="A796:F796"/>
    <mergeCell ref="B797:F797"/>
    <mergeCell ref="B798:F798"/>
    <mergeCell ref="A812:E812"/>
    <mergeCell ref="A813:F813"/>
    <mergeCell ref="B814:F814"/>
    <mergeCell ref="A820:E820"/>
    <mergeCell ref="A816:E816"/>
    <mergeCell ref="A817:F817"/>
    <mergeCell ref="A818:F818"/>
    <mergeCell ref="A819:E819"/>
  </mergeCells>
  <conditionalFormatting sqref="D634:E65536 E586:E633 D530:D633 E530:E584 D1:E529">
    <cfRule type="cellIs" priority="1" dxfId="0" operator="equal" stopIfTrue="1">
      <formula>0</formula>
    </cfRule>
  </conditionalFormatting>
  <printOptions horizontalCentered="1"/>
  <pageMargins left="0.7874015748031497" right="0.7874015748031497" top="0.7086614173228347" bottom="0.5118110236220472" header="0.5118110236220472" footer="0.5118110236220472"/>
  <pageSetup fitToHeight="10" fitToWidth="1" horizontalDpi="300" verticalDpi="3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0"/>
  <sheetViews>
    <sheetView showGridLines="0" tabSelected="1" view="pageBreakPreview" zoomScale="75" zoomScaleNormal="2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1.7109375" style="65" customWidth="1"/>
    <col min="2" max="2" width="90.7109375" style="182" customWidth="1"/>
    <col min="3" max="3" width="7.8515625" style="65" customWidth="1"/>
    <col min="4" max="4" width="10.7109375" style="36" customWidth="1"/>
    <col min="5" max="5" width="15.7109375" style="37" customWidth="1"/>
    <col min="6" max="6" width="14.7109375" style="81" customWidth="1"/>
    <col min="7" max="16384" width="9.140625" style="61" customWidth="1"/>
  </cols>
  <sheetData>
    <row r="1" spans="1:6" ht="12.75">
      <c r="A1" s="39" t="s">
        <v>808</v>
      </c>
      <c r="B1" s="39" t="s">
        <v>785</v>
      </c>
      <c r="C1" s="39" t="s">
        <v>809</v>
      </c>
      <c r="D1" s="39" t="s">
        <v>810</v>
      </c>
      <c r="E1" s="40" t="s">
        <v>60</v>
      </c>
      <c r="F1" s="38" t="s">
        <v>786</v>
      </c>
    </row>
    <row r="2" spans="1:6" s="53" customFormat="1" ht="12.75">
      <c r="A2" s="104" t="s">
        <v>4</v>
      </c>
      <c r="B2" s="105" t="s">
        <v>5</v>
      </c>
      <c r="C2" s="104"/>
      <c r="D2" s="111"/>
      <c r="E2" s="111"/>
      <c r="F2" s="112"/>
    </row>
    <row r="3" spans="1:6" ht="12.75">
      <c r="A3" s="63" t="s">
        <v>1</v>
      </c>
      <c r="B3" s="44" t="s">
        <v>2</v>
      </c>
      <c r="C3" s="29"/>
      <c r="D3" s="15"/>
      <c r="E3" s="16"/>
      <c r="F3" s="59"/>
    </row>
    <row r="4" spans="1:6" s="60" customFormat="1" ht="12.75">
      <c r="A4" s="2"/>
      <c r="B4" s="32" t="s">
        <v>379</v>
      </c>
      <c r="C4" s="26" t="s">
        <v>744</v>
      </c>
      <c r="D4" s="19">
        <v>25.41</v>
      </c>
      <c r="E4" s="18"/>
      <c r="F4" s="59">
        <f>D4*E4</f>
        <v>0</v>
      </c>
    </row>
    <row r="5" spans="1:6" s="60" customFormat="1" ht="12.75">
      <c r="A5" s="2"/>
      <c r="B5" s="32" t="s">
        <v>3</v>
      </c>
      <c r="C5" s="26" t="s">
        <v>744</v>
      </c>
      <c r="D5" s="19">
        <v>3</v>
      </c>
      <c r="E5" s="18"/>
      <c r="F5" s="59">
        <f>D5*E5</f>
        <v>0</v>
      </c>
    </row>
    <row r="6" spans="1:6" s="60" customFormat="1" ht="12.75">
      <c r="A6" s="3"/>
      <c r="B6" s="21" t="s">
        <v>651</v>
      </c>
      <c r="C6" s="26" t="s">
        <v>744</v>
      </c>
      <c r="D6" s="19">
        <v>1118.48</v>
      </c>
      <c r="E6" s="18"/>
      <c r="F6" s="59">
        <f>D6*E6</f>
        <v>0</v>
      </c>
    </row>
    <row r="7" spans="1:6" s="53" customFormat="1" ht="12.75">
      <c r="A7" s="194" t="s">
        <v>788</v>
      </c>
      <c r="B7" s="194"/>
      <c r="C7" s="194"/>
      <c r="D7" s="194"/>
      <c r="E7" s="194"/>
      <c r="F7" s="82">
        <f>SUM(F4:F6)</f>
        <v>0</v>
      </c>
    </row>
    <row r="8" spans="1:6" s="53" customFormat="1" ht="12.75">
      <c r="A8" s="196"/>
      <c r="B8" s="196"/>
      <c r="C8" s="196"/>
      <c r="D8" s="196"/>
      <c r="E8" s="196"/>
      <c r="F8" s="196"/>
    </row>
    <row r="9" spans="1:6" s="103" customFormat="1" ht="12.75">
      <c r="A9" s="29" t="s">
        <v>404</v>
      </c>
      <c r="B9" s="68" t="s">
        <v>405</v>
      </c>
      <c r="C9" s="63"/>
      <c r="D9" s="11"/>
      <c r="E9" s="12"/>
      <c r="F9" s="11"/>
    </row>
    <row r="10" spans="1:6" s="103" customFormat="1" ht="12.75">
      <c r="A10" s="29" t="s">
        <v>812</v>
      </c>
      <c r="B10" s="68" t="s">
        <v>813</v>
      </c>
      <c r="C10" s="63"/>
      <c r="D10" s="11"/>
      <c r="E10" s="12"/>
      <c r="F10" s="11"/>
    </row>
    <row r="11" spans="1:6" s="103" customFormat="1" ht="12.75">
      <c r="A11" s="63" t="s">
        <v>811</v>
      </c>
      <c r="B11" s="114" t="s">
        <v>94</v>
      </c>
      <c r="C11" s="29"/>
      <c r="D11" s="29"/>
      <c r="E11" s="98"/>
      <c r="F11" s="15"/>
    </row>
    <row r="12" spans="1:6" s="103" customFormat="1" ht="14.25">
      <c r="A12" s="2"/>
      <c r="B12" s="21" t="s">
        <v>814</v>
      </c>
      <c r="C12" s="23" t="s">
        <v>381</v>
      </c>
      <c r="D12" s="19">
        <v>54</v>
      </c>
      <c r="E12" s="19"/>
      <c r="F12" s="17">
        <f>E12*D12</f>
        <v>0</v>
      </c>
    </row>
    <row r="13" spans="1:6" s="103" customFormat="1" ht="12.75">
      <c r="A13" s="2"/>
      <c r="B13" s="21" t="s">
        <v>815</v>
      </c>
      <c r="C13" s="3" t="s">
        <v>807</v>
      </c>
      <c r="D13" s="19">
        <v>760</v>
      </c>
      <c r="E13" s="19"/>
      <c r="F13" s="17">
        <f>E13*D13</f>
        <v>0</v>
      </c>
    </row>
    <row r="14" spans="1:6" s="103" customFormat="1" ht="14.25">
      <c r="A14" s="2"/>
      <c r="B14" s="21" t="s">
        <v>95</v>
      </c>
      <c r="C14" s="23" t="s">
        <v>381</v>
      </c>
      <c r="D14" s="19">
        <v>170</v>
      </c>
      <c r="E14" s="19"/>
      <c r="F14" s="17">
        <f>E14*D14</f>
        <v>0</v>
      </c>
    </row>
    <row r="15" spans="1:6" s="103" customFormat="1" ht="12.75">
      <c r="A15" s="63"/>
      <c r="B15" s="114" t="s">
        <v>81</v>
      </c>
      <c r="C15" s="29"/>
      <c r="D15" s="29"/>
      <c r="E15" s="98"/>
      <c r="F15" s="15"/>
    </row>
    <row r="16" spans="1:6" s="103" customFormat="1" ht="14.25">
      <c r="A16" s="2"/>
      <c r="B16" s="21" t="s">
        <v>814</v>
      </c>
      <c r="C16" s="23" t="s">
        <v>381</v>
      </c>
      <c r="D16" s="19">
        <v>6.16</v>
      </c>
      <c r="E16" s="19"/>
      <c r="F16" s="17">
        <f>E16*D16</f>
        <v>0</v>
      </c>
    </row>
    <row r="17" spans="1:6" s="103" customFormat="1" ht="12.75">
      <c r="A17" s="2"/>
      <c r="B17" s="21" t="s">
        <v>815</v>
      </c>
      <c r="C17" s="3" t="s">
        <v>807</v>
      </c>
      <c r="D17" s="19">
        <v>296</v>
      </c>
      <c r="E17" s="19"/>
      <c r="F17" s="17">
        <f>E17*D17</f>
        <v>0</v>
      </c>
    </row>
    <row r="18" spans="1:6" s="103" customFormat="1" ht="14.25">
      <c r="A18" s="2"/>
      <c r="B18" s="21" t="s">
        <v>95</v>
      </c>
      <c r="C18" s="23" t="s">
        <v>381</v>
      </c>
      <c r="D18" s="19">
        <v>88</v>
      </c>
      <c r="E18" s="19"/>
      <c r="F18" s="17">
        <f>E18*D18</f>
        <v>0</v>
      </c>
    </row>
    <row r="19" spans="1:6" s="53" customFormat="1" ht="12.75">
      <c r="A19" s="194" t="s">
        <v>788</v>
      </c>
      <c r="B19" s="194"/>
      <c r="C19" s="194"/>
      <c r="D19" s="194"/>
      <c r="E19" s="194"/>
      <c r="F19" s="82">
        <f>SUM(F12:F18)</f>
        <v>0</v>
      </c>
    </row>
    <row r="20" spans="1:6" s="53" customFormat="1" ht="12.75">
      <c r="A20" s="196"/>
      <c r="B20" s="196"/>
      <c r="C20" s="196"/>
      <c r="D20" s="196"/>
      <c r="E20" s="196"/>
      <c r="F20" s="196"/>
    </row>
    <row r="21" spans="1:6" s="48" customFormat="1" ht="12.75">
      <c r="A21" s="87" t="s">
        <v>737</v>
      </c>
      <c r="B21" s="113" t="s">
        <v>738</v>
      </c>
      <c r="C21" s="8"/>
      <c r="D21" s="47"/>
      <c r="E21" s="86"/>
      <c r="F21" s="50"/>
    </row>
    <row r="22" spans="1:6" s="95" customFormat="1" ht="12.75">
      <c r="A22" s="63" t="s">
        <v>739</v>
      </c>
      <c r="B22" s="44" t="s">
        <v>740</v>
      </c>
      <c r="C22" s="9"/>
      <c r="D22" s="15"/>
      <c r="E22" s="16"/>
      <c r="F22" s="15"/>
    </row>
    <row r="23" spans="1:6" s="60" customFormat="1" ht="12.75">
      <c r="A23" s="63" t="s">
        <v>741</v>
      </c>
      <c r="B23" s="68" t="s">
        <v>742</v>
      </c>
      <c r="C23" s="1"/>
      <c r="D23" s="11"/>
      <c r="E23" s="12"/>
      <c r="F23" s="15"/>
    </row>
    <row r="24" spans="1:6" s="60" customFormat="1" ht="12.75">
      <c r="A24" s="2"/>
      <c r="B24" s="6" t="s">
        <v>743</v>
      </c>
      <c r="C24" s="2" t="s">
        <v>744</v>
      </c>
      <c r="D24" s="19">
        <v>631.7</v>
      </c>
      <c r="E24" s="18"/>
      <c r="F24" s="17">
        <f aca="true" t="shared" si="0" ref="F24:F38">E24*D24</f>
        <v>0</v>
      </c>
    </row>
    <row r="25" spans="1:6" s="60" customFormat="1" ht="12.75">
      <c r="A25" s="2"/>
      <c r="B25" s="6" t="s">
        <v>745</v>
      </c>
      <c r="C25" s="2" t="s">
        <v>807</v>
      </c>
      <c r="D25" s="19">
        <v>3917.1</v>
      </c>
      <c r="E25" s="18"/>
      <c r="F25" s="17">
        <f t="shared" si="0"/>
        <v>0</v>
      </c>
    </row>
    <row r="26" spans="1:6" s="60" customFormat="1" ht="12.75">
      <c r="A26" s="2"/>
      <c r="B26" s="6" t="s">
        <v>746</v>
      </c>
      <c r="C26" s="2" t="s">
        <v>747</v>
      </c>
      <c r="D26" s="19">
        <v>36</v>
      </c>
      <c r="E26" s="18"/>
      <c r="F26" s="17">
        <f t="shared" si="0"/>
        <v>0</v>
      </c>
    </row>
    <row r="27" spans="1:6" s="167" customFormat="1" ht="12.75">
      <c r="A27" s="87" t="s">
        <v>748</v>
      </c>
      <c r="B27" s="8" t="s">
        <v>749</v>
      </c>
      <c r="C27" s="8"/>
      <c r="D27" s="111"/>
      <c r="E27" s="84"/>
      <c r="F27" s="82"/>
    </row>
    <row r="28" spans="1:6" s="48" customFormat="1" ht="12.75">
      <c r="A28" s="85"/>
      <c r="B28" s="46" t="s">
        <v>743</v>
      </c>
      <c r="C28" s="85" t="s">
        <v>744</v>
      </c>
      <c r="D28" s="47">
        <v>1803.2</v>
      </c>
      <c r="E28" s="88"/>
      <c r="F28" s="50">
        <f t="shared" si="0"/>
        <v>0</v>
      </c>
    </row>
    <row r="29" spans="1:6" s="48" customFormat="1" ht="12.75">
      <c r="A29" s="85"/>
      <c r="B29" s="46" t="s">
        <v>745</v>
      </c>
      <c r="C29" s="85" t="s">
        <v>807</v>
      </c>
      <c r="D29" s="47">
        <v>6098.63</v>
      </c>
      <c r="E29" s="88"/>
      <c r="F29" s="50">
        <f t="shared" si="0"/>
        <v>0</v>
      </c>
    </row>
    <row r="30" spans="1:6" s="48" customFormat="1" ht="12.75">
      <c r="A30" s="85"/>
      <c r="B30" s="46" t="s">
        <v>746</v>
      </c>
      <c r="C30" s="85" t="s">
        <v>747</v>
      </c>
      <c r="D30" s="47">
        <v>112.67</v>
      </c>
      <c r="E30" s="88"/>
      <c r="F30" s="50">
        <f t="shared" si="0"/>
        <v>0</v>
      </c>
    </row>
    <row r="31" spans="1:6" s="95" customFormat="1" ht="12.75">
      <c r="A31" s="63" t="s">
        <v>750</v>
      </c>
      <c r="B31" s="1" t="s">
        <v>589</v>
      </c>
      <c r="C31" s="63"/>
      <c r="D31" s="11"/>
      <c r="E31" s="12"/>
      <c r="F31" s="15"/>
    </row>
    <row r="32" spans="1:6" s="60" customFormat="1" ht="12.75">
      <c r="A32" s="2"/>
      <c r="B32" s="6" t="s">
        <v>380</v>
      </c>
      <c r="C32" s="2" t="s">
        <v>744</v>
      </c>
      <c r="D32" s="19">
        <v>1036</v>
      </c>
      <c r="E32" s="18"/>
      <c r="F32" s="17">
        <f t="shared" si="0"/>
        <v>0</v>
      </c>
    </row>
    <row r="33" spans="1:6" s="60" customFormat="1" ht="12.75">
      <c r="A33" s="2"/>
      <c r="B33" s="6" t="s">
        <v>823</v>
      </c>
      <c r="C33" s="2" t="s">
        <v>807</v>
      </c>
      <c r="D33" s="19">
        <v>3423</v>
      </c>
      <c r="E33" s="18"/>
      <c r="F33" s="17">
        <f t="shared" si="0"/>
        <v>0</v>
      </c>
    </row>
    <row r="34" spans="1:6" s="60" customFormat="1" ht="12.75">
      <c r="A34" s="2"/>
      <c r="B34" s="6" t="s">
        <v>746</v>
      </c>
      <c r="C34" s="2" t="s">
        <v>747</v>
      </c>
      <c r="D34" s="19">
        <v>47.9</v>
      </c>
      <c r="E34" s="18"/>
      <c r="F34" s="17">
        <f t="shared" si="0"/>
        <v>0</v>
      </c>
    </row>
    <row r="35" spans="1:6" s="167" customFormat="1" ht="12.75">
      <c r="A35" s="87" t="s">
        <v>751</v>
      </c>
      <c r="B35" s="8" t="s">
        <v>752</v>
      </c>
      <c r="C35" s="8"/>
      <c r="D35" s="111"/>
      <c r="E35" s="84"/>
      <c r="F35" s="82"/>
    </row>
    <row r="36" spans="1:6" s="48" customFormat="1" ht="12.75">
      <c r="A36" s="85"/>
      <c r="B36" s="46" t="s">
        <v>743</v>
      </c>
      <c r="C36" s="85" t="s">
        <v>744</v>
      </c>
      <c r="D36" s="47">
        <v>370.9</v>
      </c>
      <c r="E36" s="18"/>
      <c r="F36" s="50">
        <f t="shared" si="0"/>
        <v>0</v>
      </c>
    </row>
    <row r="37" spans="1:6" s="48" customFormat="1" ht="12.75">
      <c r="A37" s="85"/>
      <c r="B37" s="46" t="s">
        <v>745</v>
      </c>
      <c r="C37" s="85" t="s">
        <v>807</v>
      </c>
      <c r="D37" s="47">
        <v>6724.2</v>
      </c>
      <c r="E37" s="18"/>
      <c r="F37" s="50">
        <f t="shared" si="0"/>
        <v>0</v>
      </c>
    </row>
    <row r="38" spans="1:6" s="48" customFormat="1" ht="12.75">
      <c r="A38" s="85"/>
      <c r="B38" s="46" t="s">
        <v>746</v>
      </c>
      <c r="C38" s="85" t="s">
        <v>747</v>
      </c>
      <c r="D38" s="47">
        <v>35.9</v>
      </c>
      <c r="E38" s="18"/>
      <c r="F38" s="50">
        <f t="shared" si="0"/>
        <v>0</v>
      </c>
    </row>
    <row r="39" spans="1:6" s="60" customFormat="1" ht="12.75">
      <c r="A39" s="195" t="s">
        <v>789</v>
      </c>
      <c r="B39" s="195"/>
      <c r="C39" s="195"/>
      <c r="D39" s="195"/>
      <c r="E39" s="195"/>
      <c r="F39" s="15">
        <f>SUM(F24:F38)</f>
        <v>0</v>
      </c>
    </row>
    <row r="40" spans="1:6" s="75" customFormat="1" ht="12.75">
      <c r="A40" s="197"/>
      <c r="B40" s="197"/>
      <c r="C40" s="197"/>
      <c r="D40" s="197"/>
      <c r="E40" s="197"/>
      <c r="F40" s="197"/>
    </row>
    <row r="41" spans="1:6" s="53" customFormat="1" ht="12.75">
      <c r="A41" s="116" t="s">
        <v>406</v>
      </c>
      <c r="B41" s="198" t="s">
        <v>407</v>
      </c>
      <c r="C41" s="199"/>
      <c r="D41" s="199"/>
      <c r="E41" s="199"/>
      <c r="F41" s="200"/>
    </row>
    <row r="42" spans="1:6" s="75" customFormat="1" ht="12.75">
      <c r="A42" s="64" t="s">
        <v>377</v>
      </c>
      <c r="B42" s="100" t="s">
        <v>378</v>
      </c>
      <c r="C42" s="32"/>
      <c r="D42" s="32"/>
      <c r="E42" s="32"/>
      <c r="F42" s="109"/>
    </row>
    <row r="43" spans="1:6" s="89" customFormat="1" ht="12.75">
      <c r="A43" s="116" t="s">
        <v>652</v>
      </c>
      <c r="B43" s="198" t="s">
        <v>653</v>
      </c>
      <c r="C43" s="199"/>
      <c r="D43" s="199"/>
      <c r="E43" s="199"/>
      <c r="F43" s="200"/>
    </row>
    <row r="44" spans="1:6" s="89" customFormat="1" ht="12.75">
      <c r="A44" s="117"/>
      <c r="B44" s="118" t="s">
        <v>654</v>
      </c>
      <c r="C44" s="106"/>
      <c r="D44" s="47"/>
      <c r="E44" s="106"/>
      <c r="F44" s="108"/>
    </row>
    <row r="45" spans="1:6" s="89" customFormat="1" ht="12.75">
      <c r="A45" s="117"/>
      <c r="B45" s="118" t="s">
        <v>659</v>
      </c>
      <c r="C45" s="85" t="s">
        <v>806</v>
      </c>
      <c r="D45" s="47">
        <v>608.15</v>
      </c>
      <c r="E45" s="19"/>
      <c r="F45" s="119">
        <f aca="true" t="shared" si="1" ref="F45:F52">D45*E45</f>
        <v>0</v>
      </c>
    </row>
    <row r="46" spans="1:6" s="89" customFormat="1" ht="12.75">
      <c r="A46" s="117"/>
      <c r="B46" s="118" t="s">
        <v>660</v>
      </c>
      <c r="C46" s="117" t="s">
        <v>744</v>
      </c>
      <c r="D46" s="47">
        <v>1534.66</v>
      </c>
      <c r="E46" s="19"/>
      <c r="F46" s="119">
        <f t="shared" si="1"/>
        <v>0</v>
      </c>
    </row>
    <row r="47" spans="1:6" s="89" customFormat="1" ht="12.75">
      <c r="A47" s="117"/>
      <c r="B47" s="118" t="s">
        <v>661</v>
      </c>
      <c r="C47" s="117" t="s">
        <v>806</v>
      </c>
      <c r="D47" s="47">
        <v>650</v>
      </c>
      <c r="E47" s="19"/>
      <c r="F47" s="119">
        <f t="shared" si="1"/>
        <v>0</v>
      </c>
    </row>
    <row r="48" spans="1:6" s="89" customFormat="1" ht="12.75">
      <c r="A48" s="117"/>
      <c r="B48" s="118" t="s">
        <v>411</v>
      </c>
      <c r="C48" s="117" t="s">
        <v>744</v>
      </c>
      <c r="D48" s="120">
        <f>((4.42*1.1)*3+(2.42*1.1)*2+(3.62*2))</f>
        <v>27.15</v>
      </c>
      <c r="E48" s="19"/>
      <c r="F48" s="119">
        <f t="shared" si="1"/>
        <v>0</v>
      </c>
    </row>
    <row r="49" spans="1:6" s="89" customFormat="1" ht="12.75">
      <c r="A49" s="117"/>
      <c r="B49" s="118" t="s">
        <v>10</v>
      </c>
      <c r="C49" s="117" t="s">
        <v>744</v>
      </c>
      <c r="D49" s="120">
        <f>((2.85*2.1)*2)+((4.05*2.1)*4)</f>
        <v>45.99</v>
      </c>
      <c r="E49" s="19"/>
      <c r="F49" s="119">
        <f t="shared" si="1"/>
        <v>0</v>
      </c>
    </row>
    <row r="50" spans="1:6" s="89" customFormat="1" ht="12.75">
      <c r="A50" s="117"/>
      <c r="B50" s="118" t="s">
        <v>662</v>
      </c>
      <c r="C50" s="117" t="s">
        <v>744</v>
      </c>
      <c r="D50" s="120">
        <f>1.8*((2*(0.8+0.8)+(8*0.8)+(2*(1.1+0.25+0.8))+(1.2*3)+(1.3+0.25+0.2)+(0.85*6)+(1.15+1.3+0.9+0.9+0.35+0.35)))</f>
        <v>52.74</v>
      </c>
      <c r="E50" s="19"/>
      <c r="F50" s="119">
        <f t="shared" si="1"/>
        <v>0</v>
      </c>
    </row>
    <row r="51" spans="1:6" s="89" customFormat="1" ht="12.75">
      <c r="A51" s="117"/>
      <c r="B51" s="118" t="s">
        <v>304</v>
      </c>
      <c r="C51" s="117" t="s">
        <v>806</v>
      </c>
      <c r="D51" s="47">
        <v>228</v>
      </c>
      <c r="E51" s="19"/>
      <c r="F51" s="119">
        <f t="shared" si="1"/>
        <v>0</v>
      </c>
    </row>
    <row r="52" spans="1:6" s="89" customFormat="1" ht="12.75">
      <c r="A52" s="117"/>
      <c r="B52" s="118" t="s">
        <v>305</v>
      </c>
      <c r="C52" s="117" t="s">
        <v>806</v>
      </c>
      <c r="D52" s="47">
        <f>8*1.8+15*2.5+1.4*2+2.7*18+3*2+3.6*4+14*(0.5+0.6)+2.1+2.4+3*3+5.2*2+5*3.2+4*4.2+2.6+55</f>
        <v>253.4</v>
      </c>
      <c r="E52" s="19"/>
      <c r="F52" s="119">
        <f t="shared" si="1"/>
        <v>0</v>
      </c>
    </row>
    <row r="53" spans="1:6" s="89" customFormat="1" ht="12.75">
      <c r="A53" s="201" t="s">
        <v>351</v>
      </c>
      <c r="B53" s="202"/>
      <c r="C53" s="202"/>
      <c r="D53" s="202"/>
      <c r="E53" s="203"/>
      <c r="F53" s="121">
        <f>SUM(F45:F52)</f>
        <v>0</v>
      </c>
    </row>
    <row r="54" spans="1:6" s="89" customFormat="1" ht="12.75">
      <c r="A54" s="204"/>
      <c r="B54" s="204"/>
      <c r="C54" s="204"/>
      <c r="D54" s="204"/>
      <c r="E54" s="204"/>
      <c r="F54" s="204"/>
    </row>
    <row r="55" spans="1:6" s="168" customFormat="1" ht="12.75">
      <c r="A55" s="64" t="s">
        <v>347</v>
      </c>
      <c r="B55" s="205" t="s">
        <v>349</v>
      </c>
      <c r="C55" s="206"/>
      <c r="D55" s="206"/>
      <c r="E55" s="206"/>
      <c r="F55" s="207"/>
    </row>
    <row r="56" spans="1:6" s="168" customFormat="1" ht="12.75">
      <c r="A56" s="140" t="s">
        <v>218</v>
      </c>
      <c r="B56" s="101" t="s">
        <v>348</v>
      </c>
      <c r="C56" s="32"/>
      <c r="D56" s="32"/>
      <c r="E56" s="32"/>
      <c r="F56" s="109"/>
    </row>
    <row r="57" spans="1:6" s="168" customFormat="1" ht="12.75">
      <c r="A57" s="125"/>
      <c r="B57" s="141" t="s">
        <v>663</v>
      </c>
      <c r="C57" s="144"/>
      <c r="D57" s="144"/>
      <c r="E57" s="106"/>
      <c r="F57" s="169"/>
    </row>
    <row r="58" spans="1:6" s="168" customFormat="1" ht="12.75">
      <c r="A58" s="125"/>
      <c r="B58" s="126" t="s">
        <v>465</v>
      </c>
      <c r="C58" s="127" t="s">
        <v>834</v>
      </c>
      <c r="D58" s="78">
        <v>14</v>
      </c>
      <c r="E58" s="19"/>
      <c r="F58" s="128">
        <f aca="true" t="shared" si="2" ref="F58:F64">D58*E58</f>
        <v>0</v>
      </c>
    </row>
    <row r="59" spans="1:6" s="168" customFormat="1" ht="12.75">
      <c r="A59" s="125"/>
      <c r="B59" s="126" t="s">
        <v>460</v>
      </c>
      <c r="C59" s="127" t="s">
        <v>834</v>
      </c>
      <c r="D59" s="78">
        <v>4</v>
      </c>
      <c r="E59" s="19"/>
      <c r="F59" s="128">
        <f t="shared" si="2"/>
        <v>0</v>
      </c>
    </row>
    <row r="60" spans="1:6" s="168" customFormat="1" ht="12.75">
      <c r="A60" s="125"/>
      <c r="B60" s="126" t="s">
        <v>463</v>
      </c>
      <c r="C60" s="127" t="s">
        <v>834</v>
      </c>
      <c r="D60" s="78">
        <v>14</v>
      </c>
      <c r="E60" s="19"/>
      <c r="F60" s="128">
        <f t="shared" si="2"/>
        <v>0</v>
      </c>
    </row>
    <row r="61" spans="1:6" s="168" customFormat="1" ht="12.75">
      <c r="A61" s="125"/>
      <c r="B61" s="126" t="s">
        <v>464</v>
      </c>
      <c r="C61" s="127" t="s">
        <v>834</v>
      </c>
      <c r="D61" s="78">
        <v>6</v>
      </c>
      <c r="E61" s="19"/>
      <c r="F61" s="128">
        <f t="shared" si="2"/>
        <v>0</v>
      </c>
    </row>
    <row r="62" spans="1:6" s="168" customFormat="1" ht="12.75">
      <c r="A62" s="125"/>
      <c r="B62" s="126" t="s">
        <v>462</v>
      </c>
      <c r="C62" s="127" t="s">
        <v>834</v>
      </c>
      <c r="D62" s="78">
        <v>4</v>
      </c>
      <c r="E62" s="19"/>
      <c r="F62" s="128">
        <f t="shared" si="2"/>
        <v>0</v>
      </c>
    </row>
    <row r="63" spans="1:6" s="168" customFormat="1" ht="12.75">
      <c r="A63" s="125"/>
      <c r="B63" s="126" t="s">
        <v>459</v>
      </c>
      <c r="C63" s="127" t="s">
        <v>834</v>
      </c>
      <c r="D63" s="78">
        <v>18</v>
      </c>
      <c r="E63" s="19"/>
      <c r="F63" s="128">
        <f t="shared" si="2"/>
        <v>0</v>
      </c>
    </row>
    <row r="64" spans="1:6" s="75" customFormat="1" ht="12.75">
      <c r="A64" s="125"/>
      <c r="B64" s="126" t="s">
        <v>461</v>
      </c>
      <c r="C64" s="127" t="s">
        <v>834</v>
      </c>
      <c r="D64" s="78">
        <v>6</v>
      </c>
      <c r="E64" s="19"/>
      <c r="F64" s="128">
        <f t="shared" si="2"/>
        <v>0</v>
      </c>
    </row>
    <row r="65" spans="1:6" s="75" customFormat="1" ht="12.75">
      <c r="A65" s="208" t="s">
        <v>352</v>
      </c>
      <c r="B65" s="209"/>
      <c r="C65" s="209"/>
      <c r="D65" s="209"/>
      <c r="E65" s="210"/>
      <c r="F65" s="129">
        <f>SUM(F58:F64)</f>
        <v>0</v>
      </c>
    </row>
    <row r="66" spans="1:6" s="75" customFormat="1" ht="12.75">
      <c r="A66" s="197"/>
      <c r="B66" s="197"/>
      <c r="C66" s="197"/>
      <c r="D66" s="197"/>
      <c r="E66" s="197"/>
      <c r="F66" s="197"/>
    </row>
    <row r="67" spans="1:6" s="89" customFormat="1" ht="12.75">
      <c r="A67" s="116" t="s">
        <v>353</v>
      </c>
      <c r="B67" s="198" t="s">
        <v>350</v>
      </c>
      <c r="C67" s="199"/>
      <c r="D67" s="199"/>
      <c r="E67" s="199"/>
      <c r="F67" s="200"/>
    </row>
    <row r="68" spans="1:6" s="75" customFormat="1" ht="12.75">
      <c r="A68" s="117"/>
      <c r="B68" s="101" t="s">
        <v>663</v>
      </c>
      <c r="C68" s="73"/>
      <c r="D68" s="33"/>
      <c r="E68" s="33"/>
      <c r="F68" s="132"/>
    </row>
    <row r="69" spans="1:6" s="75" customFormat="1" ht="12.75">
      <c r="A69" s="26"/>
      <c r="B69" s="133" t="s">
        <v>11</v>
      </c>
      <c r="C69" s="127" t="s">
        <v>834</v>
      </c>
      <c r="D69" s="19">
        <v>2</v>
      </c>
      <c r="E69" s="19"/>
      <c r="F69" s="128">
        <f>D69*E69</f>
        <v>0</v>
      </c>
    </row>
    <row r="70" spans="1:6" s="75" customFormat="1" ht="12.75">
      <c r="A70" s="26"/>
      <c r="B70" s="110" t="s">
        <v>664</v>
      </c>
      <c r="C70" s="134"/>
      <c r="D70" s="33"/>
      <c r="E70" s="33"/>
      <c r="F70" s="132"/>
    </row>
    <row r="71" spans="1:6" s="168" customFormat="1" ht="12.75">
      <c r="A71" s="125"/>
      <c r="B71" s="135" t="s">
        <v>21</v>
      </c>
      <c r="C71" s="136" t="s">
        <v>834</v>
      </c>
      <c r="D71" s="78">
        <v>6</v>
      </c>
      <c r="E71" s="19"/>
      <c r="F71" s="128">
        <f aca="true" t="shared" si="3" ref="F71:F91">D71*E71</f>
        <v>0</v>
      </c>
    </row>
    <row r="72" spans="1:6" s="168" customFormat="1" ht="12.75">
      <c r="A72" s="125"/>
      <c r="B72" s="135" t="s">
        <v>22</v>
      </c>
      <c r="C72" s="136" t="s">
        <v>834</v>
      </c>
      <c r="D72" s="78">
        <v>15</v>
      </c>
      <c r="E72" s="19"/>
      <c r="F72" s="128">
        <f t="shared" si="3"/>
        <v>0</v>
      </c>
    </row>
    <row r="73" spans="1:6" s="168" customFormat="1" ht="12.75">
      <c r="A73" s="125"/>
      <c r="B73" s="135" t="s">
        <v>23</v>
      </c>
      <c r="C73" s="136" t="s">
        <v>834</v>
      </c>
      <c r="D73" s="78">
        <v>2</v>
      </c>
      <c r="E73" s="19"/>
      <c r="F73" s="128">
        <f t="shared" si="3"/>
        <v>0</v>
      </c>
    </row>
    <row r="74" spans="1:6" s="168" customFormat="1" ht="12.75">
      <c r="A74" s="125"/>
      <c r="B74" s="135" t="s">
        <v>24</v>
      </c>
      <c r="C74" s="136" t="s">
        <v>834</v>
      </c>
      <c r="D74" s="78">
        <v>10</v>
      </c>
      <c r="E74" s="19"/>
      <c r="F74" s="128">
        <f t="shared" si="3"/>
        <v>0</v>
      </c>
    </row>
    <row r="75" spans="1:6" s="168" customFormat="1" ht="12.75">
      <c r="A75" s="125"/>
      <c r="B75" s="135" t="s">
        <v>25</v>
      </c>
      <c r="C75" s="136" t="s">
        <v>834</v>
      </c>
      <c r="D75" s="78">
        <v>8</v>
      </c>
      <c r="E75" s="19"/>
      <c r="F75" s="128">
        <f t="shared" si="3"/>
        <v>0</v>
      </c>
    </row>
    <row r="76" spans="1:6" s="168" customFormat="1" ht="12.75">
      <c r="A76" s="125"/>
      <c r="B76" s="135" t="s">
        <v>26</v>
      </c>
      <c r="C76" s="136" t="s">
        <v>834</v>
      </c>
      <c r="D76" s="78">
        <v>2</v>
      </c>
      <c r="E76" s="19"/>
      <c r="F76" s="128">
        <f t="shared" si="3"/>
        <v>0</v>
      </c>
    </row>
    <row r="77" spans="1:6" s="168" customFormat="1" ht="12.75">
      <c r="A77" s="125"/>
      <c r="B77" s="135" t="s">
        <v>27</v>
      </c>
      <c r="C77" s="136" t="s">
        <v>834</v>
      </c>
      <c r="D77" s="78">
        <v>2</v>
      </c>
      <c r="E77" s="19"/>
      <c r="F77" s="128">
        <f t="shared" si="3"/>
        <v>0</v>
      </c>
    </row>
    <row r="78" spans="1:6" s="168" customFormat="1" ht="12.75">
      <c r="A78" s="125"/>
      <c r="B78" s="135" t="s">
        <v>28</v>
      </c>
      <c r="C78" s="136" t="s">
        <v>834</v>
      </c>
      <c r="D78" s="78">
        <v>14</v>
      </c>
      <c r="E78" s="19"/>
      <c r="F78" s="128">
        <f t="shared" si="3"/>
        <v>0</v>
      </c>
    </row>
    <row r="79" spans="1:6" s="168" customFormat="1" ht="12.75">
      <c r="A79" s="125"/>
      <c r="B79" s="135" t="s">
        <v>29</v>
      </c>
      <c r="C79" s="136" t="s">
        <v>834</v>
      </c>
      <c r="D79" s="78">
        <v>1</v>
      </c>
      <c r="E79" s="19"/>
      <c r="F79" s="128">
        <f t="shared" si="3"/>
        <v>0</v>
      </c>
    </row>
    <row r="80" spans="1:6" s="168" customFormat="1" ht="12.75">
      <c r="A80" s="125"/>
      <c r="B80" s="135" t="s">
        <v>30</v>
      </c>
      <c r="C80" s="136" t="s">
        <v>834</v>
      </c>
      <c r="D80" s="78">
        <v>1</v>
      </c>
      <c r="E80" s="19"/>
      <c r="F80" s="128">
        <f t="shared" si="3"/>
        <v>0</v>
      </c>
    </row>
    <row r="81" spans="1:6" s="168" customFormat="1" ht="12.75">
      <c r="A81" s="125"/>
      <c r="B81" s="135" t="s">
        <v>31</v>
      </c>
      <c r="C81" s="136" t="s">
        <v>834</v>
      </c>
      <c r="D81" s="78">
        <v>2</v>
      </c>
      <c r="E81" s="19"/>
      <c r="F81" s="128">
        <f t="shared" si="3"/>
        <v>0</v>
      </c>
    </row>
    <row r="82" spans="1:6" s="168" customFormat="1" ht="12.75">
      <c r="A82" s="125"/>
      <c r="B82" s="135" t="s">
        <v>32</v>
      </c>
      <c r="C82" s="136" t="s">
        <v>834</v>
      </c>
      <c r="D82" s="78">
        <v>1</v>
      </c>
      <c r="E82" s="19"/>
      <c r="F82" s="128">
        <f t="shared" si="3"/>
        <v>0</v>
      </c>
    </row>
    <row r="83" spans="1:6" s="168" customFormat="1" ht="12.75">
      <c r="A83" s="125"/>
      <c r="B83" s="135" t="s">
        <v>33</v>
      </c>
      <c r="C83" s="136" t="s">
        <v>834</v>
      </c>
      <c r="D83" s="78">
        <v>1</v>
      </c>
      <c r="E83" s="19"/>
      <c r="F83" s="128">
        <f t="shared" si="3"/>
        <v>0</v>
      </c>
    </row>
    <row r="84" spans="1:6" s="168" customFormat="1" ht="12.75">
      <c r="A84" s="125"/>
      <c r="B84" s="135" t="s">
        <v>34</v>
      </c>
      <c r="C84" s="136" t="s">
        <v>834</v>
      </c>
      <c r="D84" s="78">
        <v>2</v>
      </c>
      <c r="E84" s="19"/>
      <c r="F84" s="128">
        <f t="shared" si="3"/>
        <v>0</v>
      </c>
    </row>
    <row r="85" spans="1:6" s="168" customFormat="1" ht="12.75">
      <c r="A85" s="125"/>
      <c r="B85" s="135" t="s">
        <v>35</v>
      </c>
      <c r="C85" s="136" t="s">
        <v>834</v>
      </c>
      <c r="D85" s="78">
        <v>2</v>
      </c>
      <c r="E85" s="19"/>
      <c r="F85" s="128">
        <f t="shared" si="3"/>
        <v>0</v>
      </c>
    </row>
    <row r="86" spans="1:6" s="168" customFormat="1" ht="12.75">
      <c r="A86" s="125"/>
      <c r="B86" s="135" t="s">
        <v>36</v>
      </c>
      <c r="C86" s="136" t="s">
        <v>834</v>
      </c>
      <c r="D86" s="78">
        <v>2</v>
      </c>
      <c r="E86" s="19"/>
      <c r="F86" s="128">
        <f t="shared" si="3"/>
        <v>0</v>
      </c>
    </row>
    <row r="87" spans="1:6" s="168" customFormat="1" ht="12.75">
      <c r="A87" s="125"/>
      <c r="B87" s="135" t="s">
        <v>37</v>
      </c>
      <c r="C87" s="136" t="s">
        <v>834</v>
      </c>
      <c r="D87" s="78">
        <v>5</v>
      </c>
      <c r="E87" s="19"/>
      <c r="F87" s="128">
        <f t="shared" si="3"/>
        <v>0</v>
      </c>
    </row>
    <row r="88" spans="1:6" s="168" customFormat="1" ht="12.75">
      <c r="A88" s="125"/>
      <c r="B88" s="135" t="s">
        <v>38</v>
      </c>
      <c r="C88" s="136" t="s">
        <v>834</v>
      </c>
      <c r="D88" s="78">
        <v>4</v>
      </c>
      <c r="E88" s="19"/>
      <c r="F88" s="128">
        <f t="shared" si="3"/>
        <v>0</v>
      </c>
    </row>
    <row r="89" spans="1:6" s="168" customFormat="1" ht="12.75">
      <c r="A89" s="125"/>
      <c r="B89" s="135" t="s">
        <v>39</v>
      </c>
      <c r="C89" s="136" t="s">
        <v>834</v>
      </c>
      <c r="D89" s="78">
        <v>1</v>
      </c>
      <c r="E89" s="19"/>
      <c r="F89" s="128">
        <f t="shared" si="3"/>
        <v>0</v>
      </c>
    </row>
    <row r="90" spans="1:6" s="168" customFormat="1" ht="12.75">
      <c r="A90" s="125"/>
      <c r="B90" s="135" t="s">
        <v>40</v>
      </c>
      <c r="C90" s="136" t="s">
        <v>744</v>
      </c>
      <c r="D90" s="78">
        <v>10.26</v>
      </c>
      <c r="E90" s="19"/>
      <c r="F90" s="128">
        <f t="shared" si="3"/>
        <v>0</v>
      </c>
    </row>
    <row r="91" spans="1:6" s="168" customFormat="1" ht="12.75">
      <c r="A91" s="125"/>
      <c r="B91" s="135" t="s">
        <v>41</v>
      </c>
      <c r="C91" s="136" t="s">
        <v>834</v>
      </c>
      <c r="D91" s="78">
        <v>9</v>
      </c>
      <c r="E91" s="19"/>
      <c r="F91" s="128">
        <f t="shared" si="3"/>
        <v>0</v>
      </c>
    </row>
    <row r="92" spans="1:6" s="168" customFormat="1" ht="12.75">
      <c r="A92" s="26"/>
      <c r="B92" s="110" t="s">
        <v>665</v>
      </c>
      <c r="C92" s="122"/>
      <c r="D92" s="137"/>
      <c r="E92" s="137"/>
      <c r="F92" s="161"/>
    </row>
    <row r="93" spans="1:6" s="75" customFormat="1" ht="12.75">
      <c r="A93" s="26"/>
      <c r="B93" s="133" t="s">
        <v>12</v>
      </c>
      <c r="C93" s="26" t="s">
        <v>13</v>
      </c>
      <c r="D93" s="19">
        <v>5</v>
      </c>
      <c r="E93" s="33"/>
      <c r="F93" s="128">
        <f>D93*E93</f>
        <v>0</v>
      </c>
    </row>
    <row r="94" spans="1:6" s="75" customFormat="1" ht="12.75">
      <c r="A94" s="26"/>
      <c r="B94" s="133" t="s">
        <v>82</v>
      </c>
      <c r="C94" s="26" t="s">
        <v>13</v>
      </c>
      <c r="D94" s="19">
        <v>1</v>
      </c>
      <c r="E94" s="33"/>
      <c r="F94" s="128">
        <f>D94*E94</f>
        <v>0</v>
      </c>
    </row>
    <row r="95" spans="1:6" s="75" customFormat="1" ht="12.75">
      <c r="A95" s="26"/>
      <c r="B95" s="133" t="s">
        <v>611</v>
      </c>
      <c r="C95" s="26" t="s">
        <v>744</v>
      </c>
      <c r="D95" s="19">
        <f>6*2.1</f>
        <v>12.600000000000001</v>
      </c>
      <c r="E95" s="19"/>
      <c r="F95" s="128">
        <f>D95*E95</f>
        <v>0</v>
      </c>
    </row>
    <row r="96" spans="1:6" s="75" customFormat="1" ht="12.75">
      <c r="A96" s="208" t="s">
        <v>354</v>
      </c>
      <c r="B96" s="209"/>
      <c r="C96" s="209"/>
      <c r="D96" s="209"/>
      <c r="E96" s="210"/>
      <c r="F96" s="129">
        <f>SUM(F69:F95)</f>
        <v>0</v>
      </c>
    </row>
    <row r="97" spans="1:6" s="75" customFormat="1" ht="12.75">
      <c r="A97" s="197"/>
      <c r="B97" s="197"/>
      <c r="C97" s="197"/>
      <c r="D97" s="197"/>
      <c r="E97" s="197"/>
      <c r="F97" s="197"/>
    </row>
    <row r="98" spans="1:6" s="89" customFormat="1" ht="12.75">
      <c r="A98" s="116" t="s">
        <v>355</v>
      </c>
      <c r="B98" s="198" t="s">
        <v>666</v>
      </c>
      <c r="C98" s="199"/>
      <c r="D98" s="199"/>
      <c r="E98" s="199"/>
      <c r="F98" s="200"/>
    </row>
    <row r="99" spans="1:6" s="89" customFormat="1" ht="12.75">
      <c r="A99" s="117"/>
      <c r="B99" s="170" t="s">
        <v>466</v>
      </c>
      <c r="C99" s="171" t="s">
        <v>744</v>
      </c>
      <c r="D99" s="120">
        <v>13.8</v>
      </c>
      <c r="E99" s="47"/>
      <c r="F99" s="119">
        <f>D99*E99</f>
        <v>0</v>
      </c>
    </row>
    <row r="100" spans="1:6" s="89" customFormat="1" ht="12.75">
      <c r="A100" s="117"/>
      <c r="B100" s="118" t="s">
        <v>467</v>
      </c>
      <c r="C100" s="117" t="s">
        <v>744</v>
      </c>
      <c r="D100" s="47">
        <v>13.8</v>
      </c>
      <c r="E100" s="47"/>
      <c r="F100" s="119">
        <f>D100*E100</f>
        <v>0</v>
      </c>
    </row>
    <row r="101" spans="1:6" s="89" customFormat="1" ht="12.75">
      <c r="A101" s="117"/>
      <c r="B101" s="118" t="s">
        <v>58</v>
      </c>
      <c r="C101" s="117" t="s">
        <v>744</v>
      </c>
      <c r="D101" s="47">
        <v>7</v>
      </c>
      <c r="E101" s="47"/>
      <c r="F101" s="119">
        <f>D101*E101</f>
        <v>0</v>
      </c>
    </row>
    <row r="102" spans="1:6" s="89" customFormat="1" ht="12.75">
      <c r="A102" s="201" t="s">
        <v>356</v>
      </c>
      <c r="B102" s="202"/>
      <c r="C102" s="202"/>
      <c r="D102" s="202"/>
      <c r="E102" s="203"/>
      <c r="F102" s="121">
        <f>SUM(F99:F101)</f>
        <v>0</v>
      </c>
    </row>
    <row r="103" spans="1:6" s="89" customFormat="1" ht="12.75">
      <c r="A103" s="204"/>
      <c r="B103" s="204"/>
      <c r="C103" s="204"/>
      <c r="D103" s="204"/>
      <c r="E103" s="204"/>
      <c r="F103" s="204"/>
    </row>
    <row r="104" spans="1:6" s="75" customFormat="1" ht="12.75">
      <c r="A104" s="64" t="s">
        <v>357</v>
      </c>
      <c r="B104" s="205" t="s">
        <v>667</v>
      </c>
      <c r="C104" s="206"/>
      <c r="D104" s="206"/>
      <c r="E104" s="206"/>
      <c r="F104" s="207"/>
    </row>
    <row r="105" spans="1:6" s="75" customFormat="1" ht="12.75">
      <c r="A105" s="26"/>
      <c r="B105" s="126" t="s">
        <v>668</v>
      </c>
      <c r="C105" s="26" t="s">
        <v>744</v>
      </c>
      <c r="D105" s="19">
        <v>1271.78</v>
      </c>
      <c r="E105" s="19"/>
      <c r="F105" s="128">
        <f aca="true" t="shared" si="4" ref="F105:F110">D105*E105</f>
        <v>0</v>
      </c>
    </row>
    <row r="106" spans="1:6" s="75" customFormat="1" ht="12.75">
      <c r="A106" s="26"/>
      <c r="B106" s="126" t="s">
        <v>612</v>
      </c>
      <c r="C106" s="26" t="s">
        <v>744</v>
      </c>
      <c r="D106" s="19">
        <v>1264.78</v>
      </c>
      <c r="E106" s="19"/>
      <c r="F106" s="128">
        <f t="shared" si="4"/>
        <v>0</v>
      </c>
    </row>
    <row r="107" spans="1:6" s="75" customFormat="1" ht="12.75">
      <c r="A107" s="26"/>
      <c r="B107" s="126" t="s">
        <v>613</v>
      </c>
      <c r="C107" s="26" t="s">
        <v>744</v>
      </c>
      <c r="D107" s="19">
        <v>7</v>
      </c>
      <c r="E107" s="19"/>
      <c r="F107" s="128">
        <f t="shared" si="4"/>
        <v>0</v>
      </c>
    </row>
    <row r="108" spans="1:6" s="75" customFormat="1" ht="12.75">
      <c r="A108" s="26"/>
      <c r="B108" s="126" t="s">
        <v>669</v>
      </c>
      <c r="C108" s="26" t="s">
        <v>806</v>
      </c>
      <c r="D108" s="19">
        <v>154.99</v>
      </c>
      <c r="E108" s="19"/>
      <c r="F108" s="128">
        <f t="shared" si="4"/>
        <v>0</v>
      </c>
    </row>
    <row r="109" spans="1:6" s="75" customFormat="1" ht="12.75">
      <c r="A109" s="26"/>
      <c r="B109" s="126" t="s">
        <v>271</v>
      </c>
      <c r="C109" s="26" t="s">
        <v>806</v>
      </c>
      <c r="D109" s="19">
        <v>2.5</v>
      </c>
      <c r="E109" s="19"/>
      <c r="F109" s="128">
        <f t="shared" si="4"/>
        <v>0</v>
      </c>
    </row>
    <row r="110" spans="1:6" ht="12.75">
      <c r="A110" s="26"/>
      <c r="B110" s="126" t="s">
        <v>272</v>
      </c>
      <c r="C110" s="26" t="s">
        <v>806</v>
      </c>
      <c r="D110" s="19">
        <v>107</v>
      </c>
      <c r="E110" s="19"/>
      <c r="F110" s="128">
        <f t="shared" si="4"/>
        <v>0</v>
      </c>
    </row>
    <row r="111" spans="1:6" ht="12.75">
      <c r="A111" s="208" t="s">
        <v>358</v>
      </c>
      <c r="B111" s="209"/>
      <c r="C111" s="209"/>
      <c r="D111" s="209"/>
      <c r="E111" s="210"/>
      <c r="F111" s="129">
        <f>SUM(F105:F110)</f>
        <v>0</v>
      </c>
    </row>
    <row r="112" spans="1:6" ht="12.75">
      <c r="A112" s="197"/>
      <c r="B112" s="197"/>
      <c r="C112" s="197"/>
      <c r="D112" s="197"/>
      <c r="E112" s="197"/>
      <c r="F112" s="197"/>
    </row>
    <row r="113" spans="1:6" s="89" customFormat="1" ht="12.75">
      <c r="A113" s="116" t="s">
        <v>359</v>
      </c>
      <c r="B113" s="198" t="s">
        <v>670</v>
      </c>
      <c r="C113" s="199"/>
      <c r="D113" s="199"/>
      <c r="E113" s="199"/>
      <c r="F113" s="200"/>
    </row>
    <row r="114" spans="1:6" s="75" customFormat="1" ht="12.75">
      <c r="A114" s="66"/>
      <c r="B114" s="143" t="s">
        <v>395</v>
      </c>
      <c r="C114" s="26" t="s">
        <v>744</v>
      </c>
      <c r="D114" s="72">
        <v>755</v>
      </c>
      <c r="E114" s="19"/>
      <c r="F114" s="128">
        <f>D114*E114</f>
        <v>0</v>
      </c>
    </row>
    <row r="115" spans="1:6" s="75" customFormat="1" ht="12.75">
      <c r="A115" s="67"/>
      <c r="B115" s="143" t="s">
        <v>671</v>
      </c>
      <c r="C115" s="26" t="s">
        <v>744</v>
      </c>
      <c r="D115" s="19">
        <v>77</v>
      </c>
      <c r="E115" s="19"/>
      <c r="F115" s="128">
        <f>D115*E115</f>
        <v>0</v>
      </c>
    </row>
    <row r="116" spans="1:6" s="75" customFormat="1" ht="12.75">
      <c r="A116" s="67"/>
      <c r="B116" s="143" t="s">
        <v>396</v>
      </c>
      <c r="C116" s="26" t="s">
        <v>744</v>
      </c>
      <c r="D116" s="19">
        <v>105</v>
      </c>
      <c r="E116" s="19"/>
      <c r="F116" s="128">
        <f>D116*E116</f>
        <v>0</v>
      </c>
    </row>
    <row r="117" spans="1:6" s="75" customFormat="1" ht="12.75">
      <c r="A117" s="26"/>
      <c r="B117" s="126" t="s">
        <v>672</v>
      </c>
      <c r="C117" s="26" t="s">
        <v>744</v>
      </c>
      <c r="D117" s="19">
        <v>221.45</v>
      </c>
      <c r="E117" s="19"/>
      <c r="F117" s="128">
        <f>D117*E117</f>
        <v>0</v>
      </c>
    </row>
    <row r="118" spans="1:6" s="75" customFormat="1" ht="12.75">
      <c r="A118" s="208" t="s">
        <v>360</v>
      </c>
      <c r="B118" s="209"/>
      <c r="C118" s="209"/>
      <c r="D118" s="209"/>
      <c r="E118" s="210"/>
      <c r="F118" s="129">
        <f>SUM(F114:F117)</f>
        <v>0</v>
      </c>
    </row>
    <row r="119" spans="1:6" s="75" customFormat="1" ht="12.75">
      <c r="A119" s="197"/>
      <c r="B119" s="197"/>
      <c r="C119" s="197"/>
      <c r="D119" s="197"/>
      <c r="E119" s="197"/>
      <c r="F119" s="197"/>
    </row>
    <row r="120" spans="1:6" s="89" customFormat="1" ht="12.75">
      <c r="A120" s="123" t="s">
        <v>361</v>
      </c>
      <c r="B120" s="211" t="s">
        <v>362</v>
      </c>
      <c r="C120" s="212"/>
      <c r="D120" s="212"/>
      <c r="E120" s="212"/>
      <c r="F120" s="212"/>
    </row>
    <row r="121" spans="1:6" s="75" customFormat="1" ht="12.75">
      <c r="A121" s="64" t="s">
        <v>364</v>
      </c>
      <c r="B121" s="213" t="s">
        <v>363</v>
      </c>
      <c r="C121" s="214"/>
      <c r="D121" s="214"/>
      <c r="E121" s="214"/>
      <c r="F121" s="214"/>
    </row>
    <row r="122" spans="1:6" s="89" customFormat="1" ht="12.75">
      <c r="A122" s="26"/>
      <c r="B122" s="141" t="s">
        <v>673</v>
      </c>
      <c r="C122" s="122"/>
      <c r="D122" s="137"/>
      <c r="E122" s="137"/>
      <c r="F122" s="142"/>
    </row>
    <row r="123" spans="1:6" s="89" customFormat="1" ht="12.75">
      <c r="A123" s="117"/>
      <c r="B123" s="118" t="s">
        <v>674</v>
      </c>
      <c r="C123" s="117" t="s">
        <v>744</v>
      </c>
      <c r="D123" s="47">
        <v>959.21</v>
      </c>
      <c r="E123" s="19"/>
      <c r="F123" s="119">
        <f>D123*E123</f>
        <v>0</v>
      </c>
    </row>
    <row r="124" spans="1:6" s="89" customFormat="1" ht="12.75">
      <c r="A124" s="117"/>
      <c r="B124" s="118" t="s">
        <v>675</v>
      </c>
      <c r="C124" s="117" t="s">
        <v>744</v>
      </c>
      <c r="D124" s="47">
        <v>809.07</v>
      </c>
      <c r="E124" s="19"/>
      <c r="F124" s="119">
        <f>D124*E124</f>
        <v>0</v>
      </c>
    </row>
    <row r="125" spans="1:6" s="89" customFormat="1" ht="12.75">
      <c r="A125" s="117"/>
      <c r="B125" s="118" t="s">
        <v>676</v>
      </c>
      <c r="C125" s="117" t="s">
        <v>744</v>
      </c>
      <c r="D125" s="47">
        <v>959.21</v>
      </c>
      <c r="E125" s="19"/>
      <c r="F125" s="119">
        <f>D125*E125</f>
        <v>0</v>
      </c>
    </row>
    <row r="126" spans="1:6" s="89" customFormat="1" ht="12.75">
      <c r="A126" s="117"/>
      <c r="B126" s="118" t="s">
        <v>677</v>
      </c>
      <c r="C126" s="117" t="s">
        <v>744</v>
      </c>
      <c r="D126" s="47">
        <v>959.21</v>
      </c>
      <c r="E126" s="19"/>
      <c r="F126" s="119">
        <f>D126*E126</f>
        <v>0</v>
      </c>
    </row>
    <row r="127" spans="1:6" s="75" customFormat="1" ht="12.75">
      <c r="A127" s="117"/>
      <c r="B127" s="124" t="s">
        <v>678</v>
      </c>
      <c r="C127" s="73"/>
      <c r="D127" s="33"/>
      <c r="E127" s="33"/>
      <c r="F127" s="132"/>
    </row>
    <row r="128" spans="1:6" s="75" customFormat="1" ht="12.75">
      <c r="A128" s="26"/>
      <c r="B128" s="126" t="s">
        <v>675</v>
      </c>
      <c r="C128" s="26" t="s">
        <v>744</v>
      </c>
      <c r="D128" s="19">
        <v>724.74</v>
      </c>
      <c r="E128" s="19"/>
      <c r="F128" s="128">
        <f>D128*E128</f>
        <v>0</v>
      </c>
    </row>
    <row r="129" spans="1:6" s="75" customFormat="1" ht="12.75">
      <c r="A129" s="208" t="s">
        <v>366</v>
      </c>
      <c r="B129" s="209"/>
      <c r="C129" s="209"/>
      <c r="D129" s="209"/>
      <c r="E129" s="210"/>
      <c r="F129" s="129">
        <f>SUM(F123:F128)</f>
        <v>0</v>
      </c>
    </row>
    <row r="130" spans="1:6" s="75" customFormat="1" ht="12.75">
      <c r="A130" s="197"/>
      <c r="B130" s="197"/>
      <c r="C130" s="197"/>
      <c r="D130" s="197"/>
      <c r="E130" s="197"/>
      <c r="F130" s="197"/>
    </row>
    <row r="131" spans="1:6" s="89" customFormat="1" ht="12.75">
      <c r="A131" s="116" t="s">
        <v>367</v>
      </c>
      <c r="B131" s="198" t="s">
        <v>365</v>
      </c>
      <c r="C131" s="199"/>
      <c r="D131" s="199"/>
      <c r="E131" s="199"/>
      <c r="F131" s="200"/>
    </row>
    <row r="132" spans="1:6" s="75" customFormat="1" ht="12.75">
      <c r="A132" s="117"/>
      <c r="B132" s="124" t="s">
        <v>679</v>
      </c>
      <c r="C132" s="73"/>
      <c r="D132" s="33"/>
      <c r="E132" s="33"/>
      <c r="F132" s="132"/>
    </row>
    <row r="133" spans="1:6" s="75" customFormat="1" ht="12.75">
      <c r="A133" s="26"/>
      <c r="B133" s="126" t="s">
        <v>680</v>
      </c>
      <c r="C133" s="26" t="s">
        <v>744</v>
      </c>
      <c r="D133" s="19">
        <v>1036.82</v>
      </c>
      <c r="E133" s="19"/>
      <c r="F133" s="128">
        <f>D133*E133</f>
        <v>0</v>
      </c>
    </row>
    <row r="134" spans="1:6" s="75" customFormat="1" ht="12.75">
      <c r="A134" s="26"/>
      <c r="B134" s="126" t="s">
        <v>674</v>
      </c>
      <c r="C134" s="26" t="s">
        <v>744</v>
      </c>
      <c r="D134" s="19">
        <v>460.27</v>
      </c>
      <c r="E134" s="19"/>
      <c r="F134" s="128">
        <f>D134*E134</f>
        <v>0</v>
      </c>
    </row>
    <row r="135" spans="1:6" s="75" customFormat="1" ht="12.75">
      <c r="A135" s="26"/>
      <c r="B135" s="126" t="s">
        <v>675</v>
      </c>
      <c r="C135" s="26" t="s">
        <v>744</v>
      </c>
      <c r="D135" s="19">
        <v>576.55</v>
      </c>
      <c r="E135" s="19"/>
      <c r="F135" s="128">
        <f>D135*E135</f>
        <v>0</v>
      </c>
    </row>
    <row r="136" spans="1:6" s="75" customFormat="1" ht="12.75">
      <c r="A136" s="26"/>
      <c r="B136" s="126" t="s">
        <v>681</v>
      </c>
      <c r="C136" s="26" t="s">
        <v>744</v>
      </c>
      <c r="D136" s="19">
        <v>460.27</v>
      </c>
      <c r="E136" s="19"/>
      <c r="F136" s="128">
        <f>D136*E136</f>
        <v>0</v>
      </c>
    </row>
    <row r="137" spans="1:6" s="75" customFormat="1" ht="12.75">
      <c r="A137" s="26"/>
      <c r="B137" s="126" t="s">
        <v>682</v>
      </c>
      <c r="C137" s="26" t="s">
        <v>744</v>
      </c>
      <c r="D137" s="19">
        <v>460.27</v>
      </c>
      <c r="E137" s="19"/>
      <c r="F137" s="128">
        <f>D137*E137</f>
        <v>0</v>
      </c>
    </row>
    <row r="138" spans="1:6" s="75" customFormat="1" ht="12.75">
      <c r="A138" s="208" t="s">
        <v>368</v>
      </c>
      <c r="B138" s="209"/>
      <c r="C138" s="209"/>
      <c r="D138" s="209"/>
      <c r="E138" s="210"/>
      <c r="F138" s="129">
        <f>SUM(F133:F137)</f>
        <v>0</v>
      </c>
    </row>
    <row r="139" spans="1:6" s="75" customFormat="1" ht="12.75">
      <c r="A139" s="197"/>
      <c r="B139" s="197"/>
      <c r="C139" s="197"/>
      <c r="D139" s="197"/>
      <c r="E139" s="197"/>
      <c r="F139" s="197"/>
    </row>
    <row r="140" spans="1:6" s="89" customFormat="1" ht="12.75">
      <c r="A140" s="116" t="s">
        <v>369</v>
      </c>
      <c r="B140" s="198" t="s">
        <v>683</v>
      </c>
      <c r="C140" s="199"/>
      <c r="D140" s="199"/>
      <c r="E140" s="199"/>
      <c r="F140" s="200"/>
    </row>
    <row r="141" spans="1:6" s="89" customFormat="1" ht="12.75">
      <c r="A141" s="117"/>
      <c r="B141" s="118" t="s">
        <v>684</v>
      </c>
      <c r="C141" s="117" t="s">
        <v>744</v>
      </c>
      <c r="D141" s="19">
        <v>1707</v>
      </c>
      <c r="E141" s="19"/>
      <c r="F141" s="119">
        <f aca="true" t="shared" si="5" ref="F141:F148">D141*E141</f>
        <v>0</v>
      </c>
    </row>
    <row r="142" spans="1:6" s="89" customFormat="1" ht="12.75">
      <c r="A142" s="117"/>
      <c r="B142" s="118" t="s">
        <v>685</v>
      </c>
      <c r="C142" s="117" t="s">
        <v>744</v>
      </c>
      <c r="D142" s="19">
        <v>1304.1</v>
      </c>
      <c r="E142" s="19"/>
      <c r="F142" s="119">
        <f t="shared" si="5"/>
        <v>0</v>
      </c>
    </row>
    <row r="143" spans="1:6" s="89" customFormat="1" ht="12.75">
      <c r="A143" s="117"/>
      <c r="B143" s="118" t="s">
        <v>686</v>
      </c>
      <c r="C143" s="117" t="s">
        <v>744</v>
      </c>
      <c r="D143" s="19">
        <f>140+74+10</f>
        <v>224</v>
      </c>
      <c r="E143" s="19"/>
      <c r="F143" s="119">
        <f t="shared" si="5"/>
        <v>0</v>
      </c>
    </row>
    <row r="144" spans="1:6" s="89" customFormat="1" ht="12.75">
      <c r="A144" s="117"/>
      <c r="B144" s="118" t="s">
        <v>782</v>
      </c>
      <c r="C144" s="117" t="s">
        <v>744</v>
      </c>
      <c r="D144" s="19">
        <f>36</f>
        <v>36</v>
      </c>
      <c r="E144" s="19"/>
      <c r="F144" s="119">
        <f t="shared" si="5"/>
        <v>0</v>
      </c>
    </row>
    <row r="145" spans="1:6" s="89" customFormat="1" ht="12.75">
      <c r="A145" s="117"/>
      <c r="B145" s="118" t="s">
        <v>783</v>
      </c>
      <c r="C145" s="117" t="s">
        <v>744</v>
      </c>
      <c r="D145" s="19">
        <f>D144</f>
        <v>36</v>
      </c>
      <c r="E145" s="19"/>
      <c r="F145" s="119">
        <f t="shared" si="5"/>
        <v>0</v>
      </c>
    </row>
    <row r="146" spans="1:6" s="89" customFormat="1" ht="12.75">
      <c r="A146" s="117"/>
      <c r="B146" s="118" t="s">
        <v>14</v>
      </c>
      <c r="C146" s="117" t="s">
        <v>744</v>
      </c>
      <c r="D146" s="19">
        <v>470</v>
      </c>
      <c r="E146" s="19"/>
      <c r="F146" s="119">
        <f t="shared" si="5"/>
        <v>0</v>
      </c>
    </row>
    <row r="147" spans="1:6" s="89" customFormat="1" ht="12.75">
      <c r="A147" s="117"/>
      <c r="B147" s="118" t="s">
        <v>687</v>
      </c>
      <c r="C147" s="117" t="s">
        <v>744</v>
      </c>
      <c r="D147" s="19">
        <v>885</v>
      </c>
      <c r="E147" s="19"/>
      <c r="F147" s="119">
        <f t="shared" si="5"/>
        <v>0</v>
      </c>
    </row>
    <row r="148" spans="1:6" s="89" customFormat="1" ht="12.75">
      <c r="A148" s="117"/>
      <c r="B148" s="118" t="s">
        <v>688</v>
      </c>
      <c r="C148" s="117" t="s">
        <v>806</v>
      </c>
      <c r="D148" s="19">
        <f>77</f>
        <v>77</v>
      </c>
      <c r="E148" s="19"/>
      <c r="F148" s="119">
        <f t="shared" si="5"/>
        <v>0</v>
      </c>
    </row>
    <row r="149" spans="1:6" s="89" customFormat="1" ht="12.75">
      <c r="A149" s="201" t="s">
        <v>370</v>
      </c>
      <c r="B149" s="202"/>
      <c r="C149" s="202"/>
      <c r="D149" s="202"/>
      <c r="E149" s="203"/>
      <c r="F149" s="121">
        <f>SUM(F141:F148)</f>
        <v>0</v>
      </c>
    </row>
    <row r="150" spans="1:6" s="89" customFormat="1" ht="12.75">
      <c r="A150" s="204"/>
      <c r="B150" s="204"/>
      <c r="C150" s="204"/>
      <c r="D150" s="204"/>
      <c r="E150" s="204"/>
      <c r="F150" s="204"/>
    </row>
    <row r="151" spans="1:6" s="75" customFormat="1" ht="12.75">
      <c r="A151" s="64" t="s">
        <v>371</v>
      </c>
      <c r="B151" s="205" t="s">
        <v>689</v>
      </c>
      <c r="C151" s="206"/>
      <c r="D151" s="206"/>
      <c r="E151" s="206"/>
      <c r="F151" s="207"/>
    </row>
    <row r="152" spans="1:6" s="75" customFormat="1" ht="12.75">
      <c r="A152" s="26"/>
      <c r="B152" s="126" t="s">
        <v>690</v>
      </c>
      <c r="C152" s="26" t="s">
        <v>806</v>
      </c>
      <c r="D152" s="19">
        <v>32.8</v>
      </c>
      <c r="E152" s="19"/>
      <c r="F152" s="128">
        <f>D152*E152</f>
        <v>0</v>
      </c>
    </row>
    <row r="153" spans="1:6" s="75" customFormat="1" ht="12.75">
      <c r="A153" s="26"/>
      <c r="B153" s="126" t="s">
        <v>784</v>
      </c>
      <c r="C153" s="26" t="s">
        <v>806</v>
      </c>
      <c r="D153" s="19">
        <f>D155+100</f>
        <v>648</v>
      </c>
      <c r="E153" s="19"/>
      <c r="F153" s="128">
        <f>D153*E153</f>
        <v>0</v>
      </c>
    </row>
    <row r="154" spans="1:6" s="75" customFormat="1" ht="12.75">
      <c r="A154" s="26"/>
      <c r="B154" s="126" t="s">
        <v>691</v>
      </c>
      <c r="C154" s="26" t="s">
        <v>806</v>
      </c>
      <c r="D154" s="19">
        <f>D156+100</f>
        <v>100</v>
      </c>
      <c r="E154" s="19"/>
      <c r="F154" s="128">
        <f>D154*E154</f>
        <v>0</v>
      </c>
    </row>
    <row r="155" spans="1:6" s="75" customFormat="1" ht="12.75">
      <c r="A155" s="26"/>
      <c r="B155" s="172" t="s">
        <v>692</v>
      </c>
      <c r="C155" s="26" t="s">
        <v>806</v>
      </c>
      <c r="D155" s="19">
        <f>4*(26+7+17)+(19+8+12)*2+(50+23+21+20+14+14+17+28+17+13+23)+(16+14)</f>
        <v>548</v>
      </c>
      <c r="E155" s="19"/>
      <c r="F155" s="128">
        <f>D155*E155</f>
        <v>0</v>
      </c>
    </row>
    <row r="156" spans="1:6" s="75" customFormat="1" ht="12.75">
      <c r="A156" s="208" t="s">
        <v>372</v>
      </c>
      <c r="B156" s="209"/>
      <c r="C156" s="209"/>
      <c r="D156" s="209"/>
      <c r="E156" s="210"/>
      <c r="F156" s="129">
        <f>SUM(F152:F155)</f>
        <v>0</v>
      </c>
    </row>
    <row r="157" spans="1:6" s="75" customFormat="1" ht="12.75">
      <c r="A157" s="197"/>
      <c r="B157" s="197"/>
      <c r="C157" s="197"/>
      <c r="D157" s="197"/>
      <c r="E157" s="197"/>
      <c r="F157" s="197"/>
    </row>
    <row r="158" spans="1:6" s="89" customFormat="1" ht="12.75">
      <c r="A158" s="116" t="s">
        <v>373</v>
      </c>
      <c r="B158" s="198" t="s">
        <v>693</v>
      </c>
      <c r="C158" s="199"/>
      <c r="D158" s="199"/>
      <c r="E158" s="199"/>
      <c r="F158" s="200"/>
    </row>
    <row r="159" spans="1:6" s="75" customFormat="1" ht="12.75">
      <c r="A159" s="117"/>
      <c r="B159" s="124" t="s">
        <v>694</v>
      </c>
      <c r="C159" s="73"/>
      <c r="D159" s="33"/>
      <c r="E159" s="33"/>
      <c r="F159" s="132"/>
    </row>
    <row r="160" spans="1:6" s="75" customFormat="1" ht="12.75">
      <c r="A160" s="26"/>
      <c r="B160" s="126" t="s">
        <v>695</v>
      </c>
      <c r="C160" s="26" t="s">
        <v>744</v>
      </c>
      <c r="D160" s="19">
        <v>638.78</v>
      </c>
      <c r="E160" s="19"/>
      <c r="F160" s="128">
        <f>D160*E160</f>
        <v>0</v>
      </c>
    </row>
    <row r="161" spans="1:6" s="89" customFormat="1" ht="12.75">
      <c r="A161" s="26"/>
      <c r="B161" s="173" t="s">
        <v>696</v>
      </c>
      <c r="C161" s="117" t="s">
        <v>744</v>
      </c>
      <c r="D161" s="47">
        <v>77.295</v>
      </c>
      <c r="E161" s="19"/>
      <c r="F161" s="119">
        <f>D161*E161</f>
        <v>0</v>
      </c>
    </row>
    <row r="162" spans="1:6" s="75" customFormat="1" ht="12.75">
      <c r="A162" s="117"/>
      <c r="B162" s="124" t="s">
        <v>697</v>
      </c>
      <c r="C162" s="73"/>
      <c r="D162" s="33"/>
      <c r="E162" s="33"/>
      <c r="F162" s="132"/>
    </row>
    <row r="163" spans="1:6" s="75" customFormat="1" ht="12.75">
      <c r="A163" s="26"/>
      <c r="B163" s="126" t="s">
        <v>614</v>
      </c>
      <c r="C163" s="26" t="s">
        <v>744</v>
      </c>
      <c r="D163" s="19">
        <v>606.18</v>
      </c>
      <c r="E163" s="19"/>
      <c r="F163" s="128">
        <f>D163*E163</f>
        <v>0</v>
      </c>
    </row>
    <row r="164" spans="1:6" s="89" customFormat="1" ht="12.75">
      <c r="A164" s="26"/>
      <c r="B164" s="141" t="s">
        <v>678</v>
      </c>
      <c r="C164" s="122"/>
      <c r="D164" s="137"/>
      <c r="E164" s="33"/>
      <c r="F164" s="142"/>
    </row>
    <row r="165" spans="1:6" s="89" customFormat="1" ht="12.75">
      <c r="A165" s="117"/>
      <c r="B165" s="118" t="s">
        <v>698</v>
      </c>
      <c r="C165" s="117" t="s">
        <v>744</v>
      </c>
      <c r="D165" s="47">
        <v>732.68</v>
      </c>
      <c r="E165" s="19"/>
      <c r="F165" s="119">
        <f>D165*E165</f>
        <v>0</v>
      </c>
    </row>
    <row r="166" spans="1:6" s="75" customFormat="1" ht="12.75">
      <c r="A166" s="117"/>
      <c r="B166" s="124" t="s">
        <v>699</v>
      </c>
      <c r="C166" s="73"/>
      <c r="D166" s="33"/>
      <c r="E166" s="33"/>
      <c r="F166" s="132"/>
    </row>
    <row r="167" spans="1:6" s="75" customFormat="1" ht="12.75">
      <c r="A167" s="26"/>
      <c r="B167" s="126" t="s">
        <v>615</v>
      </c>
      <c r="C167" s="26" t="s">
        <v>744</v>
      </c>
      <c r="D167" s="19">
        <v>257.6</v>
      </c>
      <c r="E167" s="19"/>
      <c r="F167" s="128">
        <f>D167*E167</f>
        <v>0</v>
      </c>
    </row>
    <row r="168" spans="1:6" s="75" customFormat="1" ht="12.75">
      <c r="A168" s="26"/>
      <c r="B168" s="126" t="s">
        <v>616</v>
      </c>
      <c r="C168" s="26" t="s">
        <v>744</v>
      </c>
      <c r="D168" s="19">
        <v>54.8</v>
      </c>
      <c r="E168" s="19"/>
      <c r="F168" s="128">
        <f>D168*E168</f>
        <v>0</v>
      </c>
    </row>
    <row r="169" spans="1:6" s="75" customFormat="1" ht="12.75">
      <c r="A169" s="26"/>
      <c r="B169" s="126" t="s">
        <v>617</v>
      </c>
      <c r="C169" s="26" t="s">
        <v>744</v>
      </c>
      <c r="D169" s="19">
        <v>170.5</v>
      </c>
      <c r="E169" s="19"/>
      <c r="F169" s="128">
        <f>D169*E169</f>
        <v>0</v>
      </c>
    </row>
    <row r="170" spans="1:6" s="75" customFormat="1" ht="12.75">
      <c r="A170" s="208" t="s">
        <v>374</v>
      </c>
      <c r="B170" s="209"/>
      <c r="C170" s="209"/>
      <c r="D170" s="209"/>
      <c r="E170" s="210"/>
      <c r="F170" s="129">
        <f>SUM(F160:F169)</f>
        <v>0</v>
      </c>
    </row>
    <row r="171" spans="1:6" s="75" customFormat="1" ht="12.75">
      <c r="A171" s="197"/>
      <c r="B171" s="197"/>
      <c r="C171" s="197"/>
      <c r="D171" s="197"/>
      <c r="E171" s="197"/>
      <c r="F171" s="197"/>
    </row>
    <row r="172" spans="1:6" s="89" customFormat="1" ht="12.75">
      <c r="A172" s="116" t="s">
        <v>375</v>
      </c>
      <c r="B172" s="198" t="s">
        <v>700</v>
      </c>
      <c r="C172" s="199"/>
      <c r="D172" s="199"/>
      <c r="E172" s="199"/>
      <c r="F172" s="200"/>
    </row>
    <row r="173" spans="1:6" s="89" customFormat="1" ht="12.75">
      <c r="A173" s="117"/>
      <c r="B173" s="170" t="s">
        <v>618</v>
      </c>
      <c r="C173" s="171" t="s">
        <v>744</v>
      </c>
      <c r="D173" s="120">
        <v>43.5</v>
      </c>
      <c r="E173" s="19"/>
      <c r="F173" s="119">
        <f aca="true" t="shared" si="6" ref="F173:F193">D173*E173</f>
        <v>0</v>
      </c>
    </row>
    <row r="174" spans="1:6" s="89" customFormat="1" ht="12.75">
      <c r="A174" s="117"/>
      <c r="B174" s="170" t="s">
        <v>15</v>
      </c>
      <c r="C174" s="171" t="s">
        <v>744</v>
      </c>
      <c r="D174" s="120">
        <v>10.5</v>
      </c>
      <c r="E174" s="19"/>
      <c r="F174" s="119">
        <f t="shared" si="6"/>
        <v>0</v>
      </c>
    </row>
    <row r="175" spans="1:6" s="89" customFormat="1" ht="12.75">
      <c r="A175" s="117"/>
      <c r="B175" s="170" t="s">
        <v>16</v>
      </c>
      <c r="C175" s="171" t="s">
        <v>744</v>
      </c>
      <c r="D175" s="120">
        <v>53</v>
      </c>
      <c r="E175" s="19"/>
      <c r="F175" s="119">
        <f t="shared" si="6"/>
        <v>0</v>
      </c>
    </row>
    <row r="176" spans="1:6" s="89" customFormat="1" ht="12.75">
      <c r="A176" s="117"/>
      <c r="B176" s="170" t="s">
        <v>619</v>
      </c>
      <c r="C176" s="171" t="s">
        <v>744</v>
      </c>
      <c r="D176" s="120">
        <v>35.7</v>
      </c>
      <c r="E176" s="19"/>
      <c r="F176" s="119">
        <f t="shared" si="6"/>
        <v>0</v>
      </c>
    </row>
    <row r="177" spans="1:6" s="89" customFormat="1" ht="12.75">
      <c r="A177" s="117"/>
      <c r="B177" s="170" t="s">
        <v>620</v>
      </c>
      <c r="C177" s="171" t="s">
        <v>806</v>
      </c>
      <c r="D177" s="120">
        <v>65.8</v>
      </c>
      <c r="E177" s="19"/>
      <c r="F177" s="119">
        <f t="shared" si="6"/>
        <v>0</v>
      </c>
    </row>
    <row r="178" spans="1:6" s="89" customFormat="1" ht="12.75">
      <c r="A178" s="117"/>
      <c r="B178" s="118" t="s">
        <v>621</v>
      </c>
      <c r="C178" s="117" t="s">
        <v>806</v>
      </c>
      <c r="D178" s="47">
        <f>D177+(2*2)+(2*0.4)+(2*2.45)+(2.6+0.8+1.55+0.5+1.55)+(1.8+0.5+1.2)+(2.25+4.85+6.4)</f>
        <v>99.5</v>
      </c>
      <c r="E178" s="19"/>
      <c r="F178" s="119">
        <f t="shared" si="6"/>
        <v>0</v>
      </c>
    </row>
    <row r="179" spans="1:6" s="89" customFormat="1" ht="12.75">
      <c r="A179" s="117"/>
      <c r="B179" s="118" t="s">
        <v>622</v>
      </c>
      <c r="C179" s="117" t="s">
        <v>806</v>
      </c>
      <c r="D179" s="47">
        <f>5*(3.9+1.2)+(4*1.65)+3*(2.55+1.65)+6*(1.65+1.05)+(1.2*4)+(0.8*6)+2*(1.65*4*3)+(3*0.9*3)+2*(1.65*3)+(0.6*3)+(0.45*2)</f>
        <v>130.8</v>
      </c>
      <c r="E179" s="19"/>
      <c r="F179" s="119">
        <f t="shared" si="6"/>
        <v>0</v>
      </c>
    </row>
    <row r="180" spans="1:6" s="89" customFormat="1" ht="12.75">
      <c r="A180" s="117"/>
      <c r="B180" s="118" t="s">
        <v>623</v>
      </c>
      <c r="C180" s="117" t="s">
        <v>806</v>
      </c>
      <c r="D180" s="47">
        <v>90.4</v>
      </c>
      <c r="E180" s="19"/>
      <c r="F180" s="119">
        <f t="shared" si="6"/>
        <v>0</v>
      </c>
    </row>
    <row r="181" spans="1:6" s="89" customFormat="1" ht="12.75">
      <c r="A181" s="117"/>
      <c r="B181" s="118" t="s">
        <v>17</v>
      </c>
      <c r="C181" s="117" t="s">
        <v>806</v>
      </c>
      <c r="D181" s="47">
        <v>19.2</v>
      </c>
      <c r="E181" s="19"/>
      <c r="F181" s="119">
        <f t="shared" si="6"/>
        <v>0</v>
      </c>
    </row>
    <row r="182" spans="1:6" s="89" customFormat="1" ht="12.75">
      <c r="A182" s="117"/>
      <c r="B182" s="170" t="s">
        <v>701</v>
      </c>
      <c r="C182" s="174" t="s">
        <v>834</v>
      </c>
      <c r="D182" s="120">
        <v>2</v>
      </c>
      <c r="E182" s="19"/>
      <c r="F182" s="119">
        <f t="shared" si="6"/>
        <v>0</v>
      </c>
    </row>
    <row r="183" spans="1:6" s="89" customFormat="1" ht="12.75">
      <c r="A183" s="117"/>
      <c r="B183" s="118" t="s">
        <v>624</v>
      </c>
      <c r="C183" s="117" t="s">
        <v>806</v>
      </c>
      <c r="D183" s="47">
        <v>10.9</v>
      </c>
      <c r="E183" s="19"/>
      <c r="F183" s="119">
        <f t="shared" si="6"/>
        <v>0</v>
      </c>
    </row>
    <row r="184" spans="1:6" s="89" customFormat="1" ht="12.75">
      <c r="A184" s="117"/>
      <c r="B184" s="118" t="s">
        <v>702</v>
      </c>
      <c r="C184" s="117" t="s">
        <v>806</v>
      </c>
      <c r="D184" s="47">
        <v>11.79</v>
      </c>
      <c r="E184" s="19"/>
      <c r="F184" s="119">
        <f t="shared" si="6"/>
        <v>0</v>
      </c>
    </row>
    <row r="185" spans="1:6" s="89" customFormat="1" ht="12.75">
      <c r="A185" s="117"/>
      <c r="B185" s="118" t="s">
        <v>625</v>
      </c>
      <c r="C185" s="144" t="s">
        <v>834</v>
      </c>
      <c r="D185" s="47">
        <v>1</v>
      </c>
      <c r="E185" s="19"/>
      <c r="F185" s="119">
        <f t="shared" si="6"/>
        <v>0</v>
      </c>
    </row>
    <row r="186" spans="1:6" s="48" customFormat="1" ht="12.75">
      <c r="A186" s="117"/>
      <c r="B186" s="170" t="s">
        <v>18</v>
      </c>
      <c r="C186" s="171" t="s">
        <v>703</v>
      </c>
      <c r="D186" s="120">
        <v>2</v>
      </c>
      <c r="E186" s="19"/>
      <c r="F186" s="119">
        <f t="shared" si="6"/>
        <v>0</v>
      </c>
    </row>
    <row r="187" spans="1:6" s="48" customFormat="1" ht="12.75">
      <c r="A187" s="117"/>
      <c r="B187" s="170" t="s">
        <v>19</v>
      </c>
      <c r="C187" s="171" t="s">
        <v>834</v>
      </c>
      <c r="D187" s="120">
        <v>8</v>
      </c>
      <c r="E187" s="47"/>
      <c r="F187" s="119">
        <f t="shared" si="6"/>
        <v>0</v>
      </c>
    </row>
    <row r="188" spans="1:6" s="48" customFormat="1" ht="12.75">
      <c r="A188" s="117"/>
      <c r="B188" s="170" t="s">
        <v>20</v>
      </c>
      <c r="C188" s="171" t="s">
        <v>703</v>
      </c>
      <c r="D188" s="120">
        <v>2</v>
      </c>
      <c r="E188" s="47"/>
      <c r="F188" s="119">
        <f t="shared" si="6"/>
        <v>0</v>
      </c>
    </row>
    <row r="189" spans="1:6" s="48" customFormat="1" ht="12.75">
      <c r="A189" s="117"/>
      <c r="B189" s="170" t="s">
        <v>704</v>
      </c>
      <c r="C189" s="171" t="s">
        <v>806</v>
      </c>
      <c r="D189" s="120">
        <v>2.85</v>
      </c>
      <c r="E189" s="19"/>
      <c r="F189" s="119">
        <f t="shared" si="6"/>
        <v>0</v>
      </c>
    </row>
    <row r="190" spans="1:6" s="48" customFormat="1" ht="12.75">
      <c r="A190" s="117"/>
      <c r="B190" s="170" t="s">
        <v>705</v>
      </c>
      <c r="C190" s="171" t="s">
        <v>806</v>
      </c>
      <c r="D190" s="120">
        <f>4.6*2</f>
        <v>9.2</v>
      </c>
      <c r="E190" s="19"/>
      <c r="F190" s="119">
        <f t="shared" si="6"/>
        <v>0</v>
      </c>
    </row>
    <row r="191" spans="1:6" s="48" customFormat="1" ht="12.75">
      <c r="A191" s="117"/>
      <c r="B191" s="170" t="s">
        <v>706</v>
      </c>
      <c r="C191" s="174" t="s">
        <v>834</v>
      </c>
      <c r="D191" s="120">
        <v>3</v>
      </c>
      <c r="E191" s="19"/>
      <c r="F191" s="119">
        <f t="shared" si="6"/>
        <v>0</v>
      </c>
    </row>
    <row r="192" spans="1:6" s="48" customFormat="1" ht="12.75">
      <c r="A192" s="117"/>
      <c r="B192" s="170" t="s">
        <v>707</v>
      </c>
      <c r="C192" s="174" t="s">
        <v>834</v>
      </c>
      <c r="D192" s="120">
        <v>2</v>
      </c>
      <c r="E192" s="19"/>
      <c r="F192" s="119">
        <f t="shared" si="6"/>
        <v>0</v>
      </c>
    </row>
    <row r="193" spans="1:6" s="48" customFormat="1" ht="12.75">
      <c r="A193" s="117"/>
      <c r="B193" s="170" t="s">
        <v>708</v>
      </c>
      <c r="C193" s="174" t="s">
        <v>834</v>
      </c>
      <c r="D193" s="120">
        <v>1</v>
      </c>
      <c r="E193" s="19"/>
      <c r="F193" s="119">
        <f t="shared" si="6"/>
        <v>0</v>
      </c>
    </row>
    <row r="194" spans="1:6" s="48" customFormat="1" ht="12.75">
      <c r="A194" s="201" t="s">
        <v>376</v>
      </c>
      <c r="B194" s="202"/>
      <c r="C194" s="202"/>
      <c r="D194" s="202"/>
      <c r="E194" s="203"/>
      <c r="F194" s="121">
        <f>SUM(F173:F193)</f>
        <v>0</v>
      </c>
    </row>
    <row r="195" spans="1:6" s="95" customFormat="1" ht="12.75">
      <c r="A195" s="77"/>
      <c r="B195" s="74"/>
      <c r="C195" s="115"/>
      <c r="D195" s="50"/>
      <c r="E195" s="88"/>
      <c r="F195" s="50"/>
    </row>
    <row r="196" spans="1:6" s="60" customFormat="1" ht="12.75">
      <c r="A196" s="45" t="s">
        <v>408</v>
      </c>
      <c r="B196" s="68" t="s">
        <v>409</v>
      </c>
      <c r="C196" s="6"/>
      <c r="D196" s="19"/>
      <c r="E196" s="24"/>
      <c r="F196" s="17"/>
    </row>
    <row r="197" spans="1:6" s="48" customFormat="1" ht="12.75">
      <c r="A197" s="107" t="s">
        <v>196</v>
      </c>
      <c r="B197" s="113" t="s">
        <v>197</v>
      </c>
      <c r="C197" s="46"/>
      <c r="D197" s="47"/>
      <c r="E197" s="86"/>
      <c r="F197" s="50"/>
    </row>
    <row r="198" spans="1:6" s="60" customFormat="1" ht="12.75">
      <c r="A198" s="45" t="s">
        <v>822</v>
      </c>
      <c r="B198" s="68" t="s">
        <v>824</v>
      </c>
      <c r="C198" s="6"/>
      <c r="D198" s="19"/>
      <c r="E198" s="24"/>
      <c r="F198" s="17"/>
    </row>
    <row r="199" spans="1:6" s="48" customFormat="1" ht="12.75">
      <c r="A199" s="107" t="s">
        <v>825</v>
      </c>
      <c r="B199" s="113" t="s">
        <v>790</v>
      </c>
      <c r="C199" s="46"/>
      <c r="D199" s="47"/>
      <c r="E199" s="86"/>
      <c r="F199" s="50"/>
    </row>
    <row r="200" spans="1:6" s="48" customFormat="1" ht="12.75">
      <c r="A200" s="144"/>
      <c r="B200" s="138" t="s">
        <v>827</v>
      </c>
      <c r="C200" s="144" t="s">
        <v>806</v>
      </c>
      <c r="D200" s="120">
        <v>172</v>
      </c>
      <c r="E200" s="24"/>
      <c r="F200" s="50">
        <f>E200*D200</f>
        <v>0</v>
      </c>
    </row>
    <row r="201" spans="1:6" s="48" customFormat="1" ht="12.75">
      <c r="A201" s="144"/>
      <c r="B201" s="138" t="s">
        <v>828</v>
      </c>
      <c r="C201" s="144" t="s">
        <v>806</v>
      </c>
      <c r="D201" s="120">
        <v>169</v>
      </c>
      <c r="E201" s="24"/>
      <c r="F201" s="50">
        <f>E201*D201</f>
        <v>0</v>
      </c>
    </row>
    <row r="202" spans="1:6" s="48" customFormat="1" ht="12.75">
      <c r="A202" s="144"/>
      <c r="B202" s="138" t="s">
        <v>829</v>
      </c>
      <c r="C202" s="144" t="s">
        <v>806</v>
      </c>
      <c r="D202" s="120">
        <v>66</v>
      </c>
      <c r="E202" s="24"/>
      <c r="F202" s="50">
        <f>E202*D202</f>
        <v>0</v>
      </c>
    </row>
    <row r="203" spans="1:6" s="48" customFormat="1" ht="12.75">
      <c r="A203" s="144"/>
      <c r="B203" s="138" t="s">
        <v>830</v>
      </c>
      <c r="C203" s="144" t="s">
        <v>806</v>
      </c>
      <c r="D203" s="47">
        <v>39</v>
      </c>
      <c r="E203" s="24"/>
      <c r="F203" s="50">
        <f>E203*D203</f>
        <v>0</v>
      </c>
    </row>
    <row r="204" spans="1:6" s="95" customFormat="1" ht="12.75">
      <c r="A204" s="144"/>
      <c r="B204" s="138" t="s">
        <v>831</v>
      </c>
      <c r="C204" s="144" t="s">
        <v>806</v>
      </c>
      <c r="D204" s="120">
        <v>87</v>
      </c>
      <c r="E204" s="24"/>
      <c r="F204" s="50">
        <f>E204*D204</f>
        <v>0</v>
      </c>
    </row>
    <row r="205" spans="1:6" s="60" customFormat="1" ht="12.75">
      <c r="A205" s="45" t="s">
        <v>832</v>
      </c>
      <c r="B205" s="1" t="s">
        <v>791</v>
      </c>
      <c r="C205" s="1"/>
      <c r="D205" s="11"/>
      <c r="E205" s="24"/>
      <c r="F205" s="15"/>
    </row>
    <row r="206" spans="1:6" s="60" customFormat="1" ht="12.75">
      <c r="A206" s="42"/>
      <c r="B206" s="143" t="s">
        <v>833</v>
      </c>
      <c r="C206" s="42" t="s">
        <v>834</v>
      </c>
      <c r="D206" s="78">
        <v>125</v>
      </c>
      <c r="E206" s="10"/>
      <c r="F206" s="17">
        <f aca="true" t="shared" si="7" ref="F206:F213">E206*D206</f>
        <v>0</v>
      </c>
    </row>
    <row r="207" spans="1:6" s="60" customFormat="1" ht="12.75">
      <c r="A207" s="42"/>
      <c r="B207" s="143" t="s">
        <v>835</v>
      </c>
      <c r="C207" s="42" t="s">
        <v>834</v>
      </c>
      <c r="D207" s="78">
        <v>30</v>
      </c>
      <c r="E207" s="10"/>
      <c r="F207" s="17">
        <f t="shared" si="7"/>
        <v>0</v>
      </c>
    </row>
    <row r="208" spans="1:6" s="60" customFormat="1" ht="12.75">
      <c r="A208" s="42"/>
      <c r="B208" s="143" t="s">
        <v>836</v>
      </c>
      <c r="C208" s="42" t="s">
        <v>834</v>
      </c>
      <c r="D208" s="78">
        <v>30</v>
      </c>
      <c r="E208" s="10"/>
      <c r="F208" s="17">
        <f t="shared" si="7"/>
        <v>0</v>
      </c>
    </row>
    <row r="209" spans="1:6" s="60" customFormat="1" ht="12.75">
      <c r="A209" s="42"/>
      <c r="B209" s="143" t="s">
        <v>837</v>
      </c>
      <c r="C209" s="42" t="s">
        <v>834</v>
      </c>
      <c r="D209" s="78">
        <v>11</v>
      </c>
      <c r="E209" s="10"/>
      <c r="F209" s="17">
        <f t="shared" si="7"/>
        <v>0</v>
      </c>
    </row>
    <row r="210" spans="1:6" s="60" customFormat="1" ht="12.75">
      <c r="A210" s="42"/>
      <c r="B210" s="143" t="s">
        <v>838</v>
      </c>
      <c r="C210" s="42" t="s">
        <v>834</v>
      </c>
      <c r="D210" s="19">
        <v>1</v>
      </c>
      <c r="E210" s="10"/>
      <c r="F210" s="17">
        <f t="shared" si="7"/>
        <v>0</v>
      </c>
    </row>
    <row r="211" spans="1:6" s="60" customFormat="1" ht="12.75">
      <c r="A211" s="42"/>
      <c r="B211" s="143" t="s">
        <v>839</v>
      </c>
      <c r="C211" s="42" t="s">
        <v>834</v>
      </c>
      <c r="D211" s="19">
        <v>1</v>
      </c>
      <c r="E211" s="10"/>
      <c r="F211" s="17">
        <f t="shared" si="7"/>
        <v>0</v>
      </c>
    </row>
    <row r="212" spans="1:6" s="167" customFormat="1" ht="12.75">
      <c r="A212" s="42"/>
      <c r="B212" s="143" t="s">
        <v>840</v>
      </c>
      <c r="C212" s="42" t="s">
        <v>834</v>
      </c>
      <c r="D212" s="19">
        <v>5</v>
      </c>
      <c r="E212" s="10"/>
      <c r="F212" s="17">
        <f t="shared" si="7"/>
        <v>0</v>
      </c>
    </row>
    <row r="213" spans="1:6" s="48" customFormat="1" ht="12.75">
      <c r="A213" s="144"/>
      <c r="B213" s="138" t="s">
        <v>841</v>
      </c>
      <c r="C213" s="144" t="s">
        <v>834</v>
      </c>
      <c r="D213" s="47">
        <v>1</v>
      </c>
      <c r="E213" s="10"/>
      <c r="F213" s="50">
        <f t="shared" si="7"/>
        <v>0</v>
      </c>
    </row>
    <row r="214" spans="1:6" s="60" customFormat="1" ht="12.75">
      <c r="A214" s="45" t="s">
        <v>842</v>
      </c>
      <c r="B214" s="1" t="s">
        <v>792</v>
      </c>
      <c r="C214" s="1"/>
      <c r="D214" s="11"/>
      <c r="E214" s="24"/>
      <c r="F214" s="15"/>
    </row>
    <row r="215" spans="1:6" s="60" customFormat="1" ht="12.75">
      <c r="A215" s="42"/>
      <c r="B215" s="143" t="s">
        <v>844</v>
      </c>
      <c r="C215" s="42" t="s">
        <v>834</v>
      </c>
      <c r="D215" s="19">
        <v>13</v>
      </c>
      <c r="E215" s="10"/>
      <c r="F215" s="17">
        <f aca="true" t="shared" si="8" ref="F215:F221">E215*D215</f>
        <v>0</v>
      </c>
    </row>
    <row r="216" spans="1:6" s="60" customFormat="1" ht="12.75">
      <c r="A216" s="42"/>
      <c r="B216" s="143" t="s">
        <v>845</v>
      </c>
      <c r="C216" s="42" t="s">
        <v>834</v>
      </c>
      <c r="D216" s="19">
        <v>4</v>
      </c>
      <c r="E216" s="10"/>
      <c r="F216" s="17">
        <f t="shared" si="8"/>
        <v>0</v>
      </c>
    </row>
    <row r="217" spans="1:6" s="60" customFormat="1" ht="12.75">
      <c r="A217" s="42"/>
      <c r="B217" s="143" t="s">
        <v>846</v>
      </c>
      <c r="C217" s="42" t="s">
        <v>834</v>
      </c>
      <c r="D217" s="19">
        <v>2</v>
      </c>
      <c r="E217" s="10"/>
      <c r="F217" s="17">
        <f t="shared" si="8"/>
        <v>0</v>
      </c>
    </row>
    <row r="218" spans="1:6" s="60" customFormat="1" ht="12.75">
      <c r="A218" s="42"/>
      <c r="B218" s="143" t="s">
        <v>847</v>
      </c>
      <c r="C218" s="42" t="s">
        <v>834</v>
      </c>
      <c r="D218" s="19">
        <v>5</v>
      </c>
      <c r="E218" s="10"/>
      <c r="F218" s="17">
        <f t="shared" si="8"/>
        <v>0</v>
      </c>
    </row>
    <row r="219" spans="1:6" s="60" customFormat="1" ht="12.75">
      <c r="A219" s="42"/>
      <c r="B219" s="143" t="s">
        <v>848</v>
      </c>
      <c r="C219" s="42" t="s">
        <v>834</v>
      </c>
      <c r="D219" s="19">
        <v>11</v>
      </c>
      <c r="E219" s="10"/>
      <c r="F219" s="17">
        <f t="shared" si="8"/>
        <v>0</v>
      </c>
    </row>
    <row r="220" spans="1:6" s="60" customFormat="1" ht="12.75">
      <c r="A220" s="42"/>
      <c r="B220" s="143" t="s">
        <v>849</v>
      </c>
      <c r="C220" s="42" t="s">
        <v>834</v>
      </c>
      <c r="D220" s="19">
        <v>12</v>
      </c>
      <c r="E220" s="10"/>
      <c r="F220" s="17">
        <f t="shared" si="8"/>
        <v>0</v>
      </c>
    </row>
    <row r="221" spans="1:6" s="60" customFormat="1" ht="12.75">
      <c r="A221" s="42"/>
      <c r="B221" s="143" t="s">
        <v>850</v>
      </c>
      <c r="C221" s="42" t="s">
        <v>834</v>
      </c>
      <c r="D221" s="19">
        <v>6</v>
      </c>
      <c r="E221" s="10"/>
      <c r="F221" s="17">
        <f t="shared" si="8"/>
        <v>0</v>
      </c>
    </row>
    <row r="222" spans="1:6" s="48" customFormat="1" ht="12.75">
      <c r="A222" s="107" t="s">
        <v>851</v>
      </c>
      <c r="B222" s="8" t="s">
        <v>793</v>
      </c>
      <c r="C222" s="8"/>
      <c r="D222" s="111"/>
      <c r="E222" s="24"/>
      <c r="F222" s="82"/>
    </row>
    <row r="223" spans="1:6" s="48" customFormat="1" ht="12.75">
      <c r="A223" s="144"/>
      <c r="B223" s="138" t="s">
        <v>853</v>
      </c>
      <c r="C223" s="144" t="s">
        <v>834</v>
      </c>
      <c r="D223" s="120">
        <v>91</v>
      </c>
      <c r="E223" s="10"/>
      <c r="F223" s="50">
        <f aca="true" t="shared" si="9" ref="F223:F233">E223*D223</f>
        <v>0</v>
      </c>
    </row>
    <row r="224" spans="1:6" s="95" customFormat="1" ht="12.75">
      <c r="A224" s="144"/>
      <c r="B224" s="138" t="s">
        <v>854</v>
      </c>
      <c r="C224" s="144" t="s">
        <v>834</v>
      </c>
      <c r="D224" s="120">
        <v>28</v>
      </c>
      <c r="E224" s="10"/>
      <c r="F224" s="50">
        <f t="shared" si="9"/>
        <v>0</v>
      </c>
    </row>
    <row r="225" spans="1:6" s="60" customFormat="1" ht="12.75">
      <c r="A225" s="42"/>
      <c r="B225" s="143" t="s">
        <v>855</v>
      </c>
      <c r="C225" s="42" t="s">
        <v>834</v>
      </c>
      <c r="D225" s="78">
        <v>20</v>
      </c>
      <c r="E225" s="10"/>
      <c r="F225" s="17">
        <f t="shared" si="9"/>
        <v>0</v>
      </c>
    </row>
    <row r="226" spans="1:6" s="60" customFormat="1" ht="12.75">
      <c r="A226" s="42"/>
      <c r="B226" s="143" t="s">
        <v>856</v>
      </c>
      <c r="C226" s="42" t="s">
        <v>834</v>
      </c>
      <c r="D226" s="19">
        <v>10</v>
      </c>
      <c r="E226" s="10"/>
      <c r="F226" s="17">
        <f t="shared" si="9"/>
        <v>0</v>
      </c>
    </row>
    <row r="227" spans="1:6" s="60" customFormat="1" ht="12.75">
      <c r="A227" s="42"/>
      <c r="B227" s="143" t="s">
        <v>857</v>
      </c>
      <c r="C227" s="42" t="s">
        <v>834</v>
      </c>
      <c r="D227" s="78">
        <v>4</v>
      </c>
      <c r="E227" s="10"/>
      <c r="F227" s="17">
        <f t="shared" si="9"/>
        <v>0</v>
      </c>
    </row>
    <row r="228" spans="1:6" s="60" customFormat="1" ht="12.75">
      <c r="A228" s="42"/>
      <c r="B228" s="143" t="s">
        <v>858</v>
      </c>
      <c r="C228" s="42" t="s">
        <v>834</v>
      </c>
      <c r="D228" s="19">
        <v>5</v>
      </c>
      <c r="E228" s="10"/>
      <c r="F228" s="17">
        <f t="shared" si="9"/>
        <v>0</v>
      </c>
    </row>
    <row r="229" spans="1:6" s="60" customFormat="1" ht="12.75">
      <c r="A229" s="42"/>
      <c r="B229" s="143" t="s">
        <v>859</v>
      </c>
      <c r="C229" s="42" t="s">
        <v>834</v>
      </c>
      <c r="D229" s="19">
        <v>3</v>
      </c>
      <c r="E229" s="10"/>
      <c r="F229" s="17">
        <f t="shared" si="9"/>
        <v>0</v>
      </c>
    </row>
    <row r="230" spans="1:6" s="60" customFormat="1" ht="12.75">
      <c r="A230" s="42"/>
      <c r="B230" s="143" t="s">
        <v>860</v>
      </c>
      <c r="C230" s="42" t="s">
        <v>834</v>
      </c>
      <c r="D230" s="19">
        <v>2</v>
      </c>
      <c r="E230" s="10"/>
      <c r="F230" s="17">
        <f t="shared" si="9"/>
        <v>0</v>
      </c>
    </row>
    <row r="231" spans="1:6" s="167" customFormat="1" ht="12.75">
      <c r="A231" s="42"/>
      <c r="B231" s="143" t="s">
        <v>861</v>
      </c>
      <c r="C231" s="42" t="s">
        <v>834</v>
      </c>
      <c r="D231" s="19">
        <v>12</v>
      </c>
      <c r="E231" s="10"/>
      <c r="F231" s="17">
        <f t="shared" si="9"/>
        <v>0</v>
      </c>
    </row>
    <row r="232" spans="1:6" s="48" customFormat="1" ht="12.75">
      <c r="A232" s="144"/>
      <c r="B232" s="138" t="s">
        <v>862</v>
      </c>
      <c r="C232" s="144" t="s">
        <v>834</v>
      </c>
      <c r="D232" s="47">
        <v>64</v>
      </c>
      <c r="E232" s="10"/>
      <c r="F232" s="50">
        <f t="shared" si="9"/>
        <v>0</v>
      </c>
    </row>
    <row r="233" spans="1:6" s="48" customFormat="1" ht="12.75">
      <c r="A233" s="144"/>
      <c r="B233" s="138" t="s">
        <v>863</v>
      </c>
      <c r="C233" s="144" t="s">
        <v>834</v>
      </c>
      <c r="D233" s="47">
        <v>13</v>
      </c>
      <c r="E233" s="10"/>
      <c r="F233" s="50">
        <f t="shared" si="9"/>
        <v>0</v>
      </c>
    </row>
    <row r="234" spans="1:6" s="60" customFormat="1" ht="12.75">
      <c r="A234" s="45" t="s">
        <v>864</v>
      </c>
      <c r="B234" s="1" t="s">
        <v>794</v>
      </c>
      <c r="C234" s="1"/>
      <c r="D234" s="11"/>
      <c r="E234" s="24"/>
      <c r="F234" s="15"/>
    </row>
    <row r="235" spans="1:6" s="60" customFormat="1" ht="12.75">
      <c r="A235" s="42"/>
      <c r="B235" s="143" t="s">
        <v>866</v>
      </c>
      <c r="C235" s="42" t="s">
        <v>834</v>
      </c>
      <c r="D235" s="19">
        <v>12</v>
      </c>
      <c r="E235" s="10"/>
      <c r="F235" s="17">
        <f aca="true" t="shared" si="10" ref="F235:F240">E235*D235</f>
        <v>0</v>
      </c>
    </row>
    <row r="236" spans="1:6" s="60" customFormat="1" ht="12.75">
      <c r="A236" s="42"/>
      <c r="B236" s="143" t="s">
        <v>867</v>
      </c>
      <c r="C236" s="42" t="s">
        <v>834</v>
      </c>
      <c r="D236" s="19">
        <v>12</v>
      </c>
      <c r="E236" s="10"/>
      <c r="F236" s="17">
        <f t="shared" si="10"/>
        <v>0</v>
      </c>
    </row>
    <row r="237" spans="1:6" s="60" customFormat="1" ht="12.75">
      <c r="A237" s="42"/>
      <c r="B237" s="143" t="s">
        <v>868</v>
      </c>
      <c r="C237" s="42" t="s">
        <v>834</v>
      </c>
      <c r="D237" s="19">
        <v>7</v>
      </c>
      <c r="E237" s="10"/>
      <c r="F237" s="17">
        <f t="shared" si="10"/>
        <v>0</v>
      </c>
    </row>
    <row r="238" spans="1:6" s="60" customFormat="1" ht="12.75">
      <c r="A238" s="42"/>
      <c r="B238" s="143" t="s">
        <v>869</v>
      </c>
      <c r="C238" s="42" t="s">
        <v>834</v>
      </c>
      <c r="D238" s="19">
        <v>3</v>
      </c>
      <c r="E238" s="10"/>
      <c r="F238" s="17">
        <f t="shared" si="10"/>
        <v>0</v>
      </c>
    </row>
    <row r="239" spans="1:6" s="60" customFormat="1" ht="12.75">
      <c r="A239" s="42"/>
      <c r="B239" s="143" t="s">
        <v>870</v>
      </c>
      <c r="C239" s="42" t="s">
        <v>834</v>
      </c>
      <c r="D239" s="19">
        <v>7</v>
      </c>
      <c r="E239" s="10"/>
      <c r="F239" s="17">
        <f t="shared" si="10"/>
        <v>0</v>
      </c>
    </row>
    <row r="240" spans="1:6" s="60" customFormat="1" ht="12.75">
      <c r="A240" s="42"/>
      <c r="B240" s="143" t="s">
        <v>871</v>
      </c>
      <c r="C240" s="42" t="s">
        <v>834</v>
      </c>
      <c r="D240" s="19">
        <v>8</v>
      </c>
      <c r="E240" s="10"/>
      <c r="F240" s="17">
        <f t="shared" si="10"/>
        <v>0</v>
      </c>
    </row>
    <row r="241" spans="1:6" s="48" customFormat="1" ht="12.75">
      <c r="A241" s="107" t="s">
        <v>872</v>
      </c>
      <c r="B241" s="8" t="s">
        <v>873</v>
      </c>
      <c r="C241" s="8"/>
      <c r="D241" s="111"/>
      <c r="E241" s="24"/>
      <c r="F241" s="82"/>
    </row>
    <row r="242" spans="1:6" s="48" customFormat="1" ht="12.75">
      <c r="A242" s="144"/>
      <c r="B242" s="138" t="s">
        <v>874</v>
      </c>
      <c r="C242" s="144" t="s">
        <v>834</v>
      </c>
      <c r="D242" s="47">
        <v>17</v>
      </c>
      <c r="E242" s="10"/>
      <c r="F242" s="50">
        <f aca="true" t="shared" si="11" ref="F242:F252">E242*D242</f>
        <v>0</v>
      </c>
    </row>
    <row r="243" spans="1:6" s="95" customFormat="1" ht="12.75">
      <c r="A243" s="144"/>
      <c r="B243" s="138" t="s">
        <v>875</v>
      </c>
      <c r="C243" s="144" t="s">
        <v>834</v>
      </c>
      <c r="D243" s="47">
        <v>13</v>
      </c>
      <c r="E243" s="10"/>
      <c r="F243" s="50">
        <f t="shared" si="11"/>
        <v>0</v>
      </c>
    </row>
    <row r="244" spans="1:6" s="60" customFormat="1" ht="12.75">
      <c r="A244" s="42"/>
      <c r="B244" s="143" t="s">
        <v>876</v>
      </c>
      <c r="C244" s="42" t="s">
        <v>834</v>
      </c>
      <c r="D244" s="19">
        <v>17</v>
      </c>
      <c r="E244" s="10"/>
      <c r="F244" s="17">
        <f t="shared" si="11"/>
        <v>0</v>
      </c>
    </row>
    <row r="245" spans="1:6" s="60" customFormat="1" ht="12.75">
      <c r="A245" s="42"/>
      <c r="B245" s="143" t="s">
        <v>877</v>
      </c>
      <c r="C245" s="42" t="s">
        <v>834</v>
      </c>
      <c r="D245" s="19">
        <v>8</v>
      </c>
      <c r="E245" s="10"/>
      <c r="F245" s="17">
        <f t="shared" si="11"/>
        <v>0</v>
      </c>
    </row>
    <row r="246" spans="1:6" s="60" customFormat="1" ht="12.75">
      <c r="A246" s="42"/>
      <c r="B246" s="143" t="s">
        <v>878</v>
      </c>
      <c r="C246" s="42" t="s">
        <v>834</v>
      </c>
      <c r="D246" s="19">
        <v>6</v>
      </c>
      <c r="E246" s="10"/>
      <c r="F246" s="17">
        <f t="shared" si="11"/>
        <v>0</v>
      </c>
    </row>
    <row r="247" spans="1:6" s="60" customFormat="1" ht="12.75">
      <c r="A247" s="42"/>
      <c r="B247" s="143" t="s">
        <v>879</v>
      </c>
      <c r="C247" s="42" t="s">
        <v>834</v>
      </c>
      <c r="D247" s="78">
        <v>13</v>
      </c>
      <c r="E247" s="10"/>
      <c r="F247" s="17">
        <f t="shared" si="11"/>
        <v>0</v>
      </c>
    </row>
    <row r="248" spans="1:6" s="167" customFormat="1" ht="12.75">
      <c r="A248" s="42"/>
      <c r="B248" s="143" t="s">
        <v>880</v>
      </c>
      <c r="C248" s="42" t="s">
        <v>834</v>
      </c>
      <c r="D248" s="19">
        <v>4</v>
      </c>
      <c r="E248" s="10"/>
      <c r="F248" s="17">
        <f t="shared" si="11"/>
        <v>0</v>
      </c>
    </row>
    <row r="249" spans="1:6" s="48" customFormat="1" ht="12.75">
      <c r="A249" s="144"/>
      <c r="B249" s="138" t="s">
        <v>881</v>
      </c>
      <c r="C249" s="144" t="s">
        <v>834</v>
      </c>
      <c r="D249" s="47">
        <v>26</v>
      </c>
      <c r="E249" s="10"/>
      <c r="F249" s="50">
        <f t="shared" si="11"/>
        <v>0</v>
      </c>
    </row>
    <row r="250" spans="1:6" s="48" customFormat="1" ht="12.75">
      <c r="A250" s="144"/>
      <c r="B250" s="138" t="s">
        <v>882</v>
      </c>
      <c r="C250" s="144" t="s">
        <v>834</v>
      </c>
      <c r="D250" s="47">
        <v>3</v>
      </c>
      <c r="E250" s="10"/>
      <c r="F250" s="50">
        <f t="shared" si="11"/>
        <v>0</v>
      </c>
    </row>
    <row r="251" spans="1:6" s="48" customFormat="1" ht="12.75">
      <c r="A251" s="144"/>
      <c r="B251" s="138" t="s">
        <v>883</v>
      </c>
      <c r="C251" s="144" t="s">
        <v>834</v>
      </c>
      <c r="D251" s="47">
        <v>2</v>
      </c>
      <c r="E251" s="10"/>
      <c r="F251" s="50">
        <f t="shared" si="11"/>
        <v>0</v>
      </c>
    </row>
    <row r="252" spans="1:6" s="48" customFormat="1" ht="12.75">
      <c r="A252" s="144"/>
      <c r="B252" s="138" t="s">
        <v>884</v>
      </c>
      <c r="C252" s="144" t="s">
        <v>834</v>
      </c>
      <c r="D252" s="47">
        <v>14</v>
      </c>
      <c r="E252" s="10"/>
      <c r="F252" s="50">
        <f t="shared" si="11"/>
        <v>0</v>
      </c>
    </row>
    <row r="253" spans="1:6" s="60" customFormat="1" ht="12.75">
      <c r="A253" s="45" t="s">
        <v>885</v>
      </c>
      <c r="B253" s="1" t="s">
        <v>886</v>
      </c>
      <c r="C253" s="1"/>
      <c r="D253" s="11"/>
      <c r="E253" s="24"/>
      <c r="F253" s="11"/>
    </row>
    <row r="254" spans="1:6" s="60" customFormat="1" ht="12.75">
      <c r="A254" s="42"/>
      <c r="B254" s="143" t="s">
        <v>887</v>
      </c>
      <c r="C254" s="42" t="s">
        <v>834</v>
      </c>
      <c r="D254" s="19">
        <v>2</v>
      </c>
      <c r="E254" s="10"/>
      <c r="F254" s="17">
        <f>E254*D254</f>
        <v>0</v>
      </c>
    </row>
    <row r="255" spans="1:6" s="60" customFormat="1" ht="12.75">
      <c r="A255" s="42"/>
      <c r="B255" s="143" t="s">
        <v>888</v>
      </c>
      <c r="C255" s="42" t="s">
        <v>834</v>
      </c>
      <c r="D255" s="19">
        <v>2</v>
      </c>
      <c r="E255" s="10"/>
      <c r="F255" s="17">
        <f>E255*D255</f>
        <v>0</v>
      </c>
    </row>
    <row r="256" spans="1:6" s="60" customFormat="1" ht="12.75">
      <c r="A256" s="42"/>
      <c r="B256" s="143" t="s">
        <v>889</v>
      </c>
      <c r="C256" s="42" t="s">
        <v>834</v>
      </c>
      <c r="D256" s="19">
        <v>4</v>
      </c>
      <c r="E256" s="10"/>
      <c r="F256" s="17">
        <f>E256*D256</f>
        <v>0</v>
      </c>
    </row>
    <row r="257" spans="1:6" s="60" customFormat="1" ht="12.75">
      <c r="A257" s="42"/>
      <c r="B257" s="143" t="s">
        <v>890</v>
      </c>
      <c r="C257" s="42" t="s">
        <v>834</v>
      </c>
      <c r="D257" s="19">
        <v>2</v>
      </c>
      <c r="E257" s="10"/>
      <c r="F257" s="17">
        <f>E257*D257</f>
        <v>0</v>
      </c>
    </row>
    <row r="258" spans="1:6" s="48" customFormat="1" ht="12.75">
      <c r="A258" s="107" t="s">
        <v>891</v>
      </c>
      <c r="B258" s="8" t="s">
        <v>892</v>
      </c>
      <c r="C258" s="8"/>
      <c r="D258" s="111"/>
      <c r="E258" s="24"/>
      <c r="F258" s="111"/>
    </row>
    <row r="259" spans="1:6" s="48" customFormat="1" ht="12.75">
      <c r="A259" s="144"/>
      <c r="B259" s="138" t="s">
        <v>893</v>
      </c>
      <c r="C259" s="144" t="s">
        <v>834</v>
      </c>
      <c r="D259" s="47">
        <v>74</v>
      </c>
      <c r="E259" s="10"/>
      <c r="F259" s="50">
        <f>E259*D259</f>
        <v>0</v>
      </c>
    </row>
    <row r="260" spans="1:6" s="48" customFormat="1" ht="12.75">
      <c r="A260" s="144"/>
      <c r="B260" s="138" t="s">
        <v>894</v>
      </c>
      <c r="C260" s="144" t="s">
        <v>834</v>
      </c>
      <c r="D260" s="47">
        <v>17</v>
      </c>
      <c r="E260" s="10"/>
      <c r="F260" s="50">
        <f>E260*D260</f>
        <v>0</v>
      </c>
    </row>
    <row r="261" spans="1:6" s="48" customFormat="1" ht="12.75">
      <c r="A261" s="144"/>
      <c r="B261" s="138" t="s">
        <v>895</v>
      </c>
      <c r="C261" s="144" t="s">
        <v>834</v>
      </c>
      <c r="D261" s="47">
        <v>23</v>
      </c>
      <c r="E261" s="10"/>
      <c r="F261" s="50">
        <f>E261*D261</f>
        <v>0</v>
      </c>
    </row>
    <row r="262" spans="1:6" s="60" customFormat="1" ht="12.75">
      <c r="A262" s="215" t="s">
        <v>759</v>
      </c>
      <c r="B262" s="215"/>
      <c r="C262" s="215"/>
      <c r="D262" s="215"/>
      <c r="E262" s="215"/>
      <c r="F262" s="15">
        <f>SUM(F200:F261)</f>
        <v>0</v>
      </c>
    </row>
    <row r="263" spans="1:6" s="48" customFormat="1" ht="12.75">
      <c r="A263" s="216"/>
      <c r="B263" s="216"/>
      <c r="C263" s="216"/>
      <c r="D263" s="216"/>
      <c r="E263" s="216"/>
      <c r="F263" s="216"/>
    </row>
    <row r="264" spans="1:6" s="60" customFormat="1" ht="12.75">
      <c r="A264" s="45" t="s">
        <v>896</v>
      </c>
      <c r="B264" s="68" t="s">
        <v>897</v>
      </c>
      <c r="C264" s="6"/>
      <c r="D264" s="19"/>
      <c r="E264" s="24"/>
      <c r="F264" s="19"/>
    </row>
    <row r="265" spans="1:6" s="60" customFormat="1" ht="12.75">
      <c r="A265" s="42"/>
      <c r="B265" s="143" t="s">
        <v>898</v>
      </c>
      <c r="C265" s="42" t="s">
        <v>834</v>
      </c>
      <c r="D265" s="10">
        <v>7</v>
      </c>
      <c r="E265" s="10"/>
      <c r="F265" s="17">
        <f aca="true" t="shared" si="12" ref="F265:F318">E265*D265</f>
        <v>0</v>
      </c>
    </row>
    <row r="266" spans="1:6" s="60" customFormat="1" ht="12.75">
      <c r="A266" s="42"/>
      <c r="B266" s="143" t="s">
        <v>899</v>
      </c>
      <c r="C266" s="42" t="s">
        <v>834</v>
      </c>
      <c r="D266" s="10">
        <v>2</v>
      </c>
      <c r="E266" s="10"/>
      <c r="F266" s="17">
        <f t="shared" si="12"/>
        <v>0</v>
      </c>
    </row>
    <row r="267" spans="1:6" s="60" customFormat="1" ht="12.75">
      <c r="A267" s="42"/>
      <c r="B267" s="143" t="s">
        <v>900</v>
      </c>
      <c r="C267" s="42" t="s">
        <v>834</v>
      </c>
      <c r="D267" s="10">
        <v>2</v>
      </c>
      <c r="E267" s="10"/>
      <c r="F267" s="17">
        <f t="shared" si="12"/>
        <v>0</v>
      </c>
    </row>
    <row r="268" spans="1:6" s="60" customFormat="1" ht="12.75">
      <c r="A268" s="42"/>
      <c r="B268" s="143" t="s">
        <v>901</v>
      </c>
      <c r="C268" s="42" t="s">
        <v>834</v>
      </c>
      <c r="D268" s="10">
        <v>2</v>
      </c>
      <c r="E268" s="10"/>
      <c r="F268" s="17">
        <f t="shared" si="12"/>
        <v>0</v>
      </c>
    </row>
    <row r="269" spans="1:6" s="60" customFormat="1" ht="12.75">
      <c r="A269" s="42"/>
      <c r="B269" s="143" t="s">
        <v>902</v>
      </c>
      <c r="C269" s="42" t="s">
        <v>834</v>
      </c>
      <c r="D269" s="10">
        <v>12</v>
      </c>
      <c r="E269" s="10"/>
      <c r="F269" s="17">
        <f t="shared" si="12"/>
        <v>0</v>
      </c>
    </row>
    <row r="270" spans="1:6" s="60" customFormat="1" ht="12.75">
      <c r="A270" s="42"/>
      <c r="B270" s="143" t="s">
        <v>903</v>
      </c>
      <c r="C270" s="42" t="s">
        <v>834</v>
      </c>
      <c r="D270" s="10">
        <v>9</v>
      </c>
      <c r="E270" s="10"/>
      <c r="F270" s="17">
        <f t="shared" si="12"/>
        <v>0</v>
      </c>
    </row>
    <row r="271" spans="1:6" s="60" customFormat="1" ht="12.75">
      <c r="A271" s="42"/>
      <c r="B271" s="143" t="s">
        <v>904</v>
      </c>
      <c r="C271" s="42" t="s">
        <v>834</v>
      </c>
      <c r="D271" s="10">
        <v>2</v>
      </c>
      <c r="E271" s="10"/>
      <c r="F271" s="17">
        <f t="shared" si="12"/>
        <v>0</v>
      </c>
    </row>
    <row r="272" spans="1:6" s="60" customFormat="1" ht="12.75">
      <c r="A272" s="42"/>
      <c r="B272" s="143" t="s">
        <v>905</v>
      </c>
      <c r="C272" s="42" t="s">
        <v>834</v>
      </c>
      <c r="D272" s="10">
        <v>12</v>
      </c>
      <c r="E272" s="10"/>
      <c r="F272" s="17">
        <f t="shared" si="12"/>
        <v>0</v>
      </c>
    </row>
    <row r="273" spans="1:6" s="60" customFormat="1" ht="12.75">
      <c r="A273" s="42"/>
      <c r="B273" s="143" t="s">
        <v>906</v>
      </c>
      <c r="C273" s="42" t="s">
        <v>834</v>
      </c>
      <c r="D273" s="10">
        <v>9</v>
      </c>
      <c r="E273" s="10"/>
      <c r="F273" s="17">
        <f t="shared" si="12"/>
        <v>0</v>
      </c>
    </row>
    <row r="274" spans="1:6" s="60" customFormat="1" ht="12.75">
      <c r="A274" s="42"/>
      <c r="B274" s="143" t="s">
        <v>907</v>
      </c>
      <c r="C274" s="42" t="s">
        <v>834</v>
      </c>
      <c r="D274" s="10">
        <v>2</v>
      </c>
      <c r="E274" s="10"/>
      <c r="F274" s="17">
        <f t="shared" si="12"/>
        <v>0</v>
      </c>
    </row>
    <row r="275" spans="1:6" s="60" customFormat="1" ht="12.75">
      <c r="A275" s="42"/>
      <c r="B275" s="143" t="s">
        <v>908</v>
      </c>
      <c r="C275" s="42" t="s">
        <v>834</v>
      </c>
      <c r="D275" s="10">
        <v>8</v>
      </c>
      <c r="E275" s="10"/>
      <c r="F275" s="17">
        <f t="shared" si="12"/>
        <v>0</v>
      </c>
    </row>
    <row r="276" spans="1:6" s="60" customFormat="1" ht="12.75">
      <c r="A276" s="42"/>
      <c r="B276" s="143" t="s">
        <v>88</v>
      </c>
      <c r="C276" s="42" t="s">
        <v>834</v>
      </c>
      <c r="D276" s="10">
        <v>4</v>
      </c>
      <c r="E276" s="10"/>
      <c r="F276" s="17">
        <f t="shared" si="12"/>
        <v>0</v>
      </c>
    </row>
    <row r="277" spans="1:6" s="60" customFormat="1" ht="12.75">
      <c r="A277" s="42"/>
      <c r="B277" s="143" t="s">
        <v>909</v>
      </c>
      <c r="C277" s="42" t="s">
        <v>834</v>
      </c>
      <c r="D277" s="19">
        <v>1</v>
      </c>
      <c r="E277" s="10"/>
      <c r="F277" s="17">
        <f t="shared" si="12"/>
        <v>0</v>
      </c>
    </row>
    <row r="278" spans="1:6" s="60" customFormat="1" ht="12.75">
      <c r="A278" s="42"/>
      <c r="B278" s="143" t="s">
        <v>910</v>
      </c>
      <c r="C278" s="42" t="s">
        <v>834</v>
      </c>
      <c r="D278" s="19">
        <v>7</v>
      </c>
      <c r="E278" s="10"/>
      <c r="F278" s="17">
        <f t="shared" si="12"/>
        <v>0</v>
      </c>
    </row>
    <row r="279" spans="1:6" s="60" customFormat="1" ht="12.75">
      <c r="A279" s="42"/>
      <c r="B279" s="143" t="s">
        <v>911</v>
      </c>
      <c r="C279" s="42" t="s">
        <v>834</v>
      </c>
      <c r="D279" s="19">
        <v>14</v>
      </c>
      <c r="E279" s="10"/>
      <c r="F279" s="17">
        <f t="shared" si="12"/>
        <v>0</v>
      </c>
    </row>
    <row r="280" spans="1:6" s="60" customFormat="1" ht="12.75">
      <c r="A280" s="42"/>
      <c r="B280" s="143" t="s">
        <v>912</v>
      </c>
      <c r="C280" s="42" t="s">
        <v>834</v>
      </c>
      <c r="D280" s="19">
        <v>5</v>
      </c>
      <c r="E280" s="10"/>
      <c r="F280" s="17">
        <f t="shared" si="12"/>
        <v>0</v>
      </c>
    </row>
    <row r="281" spans="1:6" s="60" customFormat="1" ht="12.75">
      <c r="A281" s="42"/>
      <c r="B281" s="143" t="s">
        <v>913</v>
      </c>
      <c r="C281" s="42" t="s">
        <v>834</v>
      </c>
      <c r="D281" s="19">
        <v>3</v>
      </c>
      <c r="E281" s="10"/>
      <c r="F281" s="17">
        <f t="shared" si="12"/>
        <v>0</v>
      </c>
    </row>
    <row r="282" spans="1:6" s="60" customFormat="1" ht="12.75">
      <c r="A282" s="42"/>
      <c r="B282" s="143" t="s">
        <v>914</v>
      </c>
      <c r="C282" s="42" t="s">
        <v>834</v>
      </c>
      <c r="D282" s="19">
        <v>4</v>
      </c>
      <c r="E282" s="10"/>
      <c r="F282" s="17">
        <f t="shared" si="12"/>
        <v>0</v>
      </c>
    </row>
    <row r="283" spans="1:6" s="60" customFormat="1" ht="12.75">
      <c r="A283" s="42"/>
      <c r="B283" s="143" t="s">
        <v>915</v>
      </c>
      <c r="C283" s="42" t="s">
        <v>834</v>
      </c>
      <c r="D283" s="19">
        <v>7</v>
      </c>
      <c r="E283" s="10"/>
      <c r="F283" s="17">
        <f t="shared" si="12"/>
        <v>0</v>
      </c>
    </row>
    <row r="284" spans="1:6" s="60" customFormat="1" ht="12.75">
      <c r="A284" s="42"/>
      <c r="B284" s="143" t="s">
        <v>916</v>
      </c>
      <c r="C284" s="42" t="s">
        <v>834</v>
      </c>
      <c r="D284" s="19">
        <v>6</v>
      </c>
      <c r="E284" s="10"/>
      <c r="F284" s="17">
        <f t="shared" si="12"/>
        <v>0</v>
      </c>
    </row>
    <row r="285" spans="1:6" s="60" customFormat="1" ht="12.75">
      <c r="A285" s="42"/>
      <c r="B285" s="143" t="s">
        <v>917</v>
      </c>
      <c r="C285" s="42" t="s">
        <v>834</v>
      </c>
      <c r="D285" s="19">
        <v>11</v>
      </c>
      <c r="E285" s="10"/>
      <c r="F285" s="17">
        <f t="shared" si="12"/>
        <v>0</v>
      </c>
    </row>
    <row r="286" spans="1:6" s="60" customFormat="1" ht="12.75">
      <c r="A286" s="42"/>
      <c r="B286" s="143" t="s">
        <v>918</v>
      </c>
      <c r="C286" s="42" t="s">
        <v>834</v>
      </c>
      <c r="D286" s="19">
        <v>1</v>
      </c>
      <c r="E286" s="10"/>
      <c r="F286" s="17">
        <f t="shared" si="12"/>
        <v>0</v>
      </c>
    </row>
    <row r="287" spans="1:6" s="60" customFormat="1" ht="12.75">
      <c r="A287" s="42"/>
      <c r="B287" s="143" t="s">
        <v>919</v>
      </c>
      <c r="C287" s="42" t="s">
        <v>834</v>
      </c>
      <c r="D287" s="19">
        <v>19</v>
      </c>
      <c r="E287" s="10"/>
      <c r="F287" s="17">
        <f t="shared" si="12"/>
        <v>0</v>
      </c>
    </row>
    <row r="288" spans="1:6" s="60" customFormat="1" ht="12.75">
      <c r="A288" s="42"/>
      <c r="B288" s="143" t="s">
        <v>920</v>
      </c>
      <c r="C288" s="42" t="s">
        <v>834</v>
      </c>
      <c r="D288" s="19">
        <v>5</v>
      </c>
      <c r="E288" s="10"/>
      <c r="F288" s="17">
        <f t="shared" si="12"/>
        <v>0</v>
      </c>
    </row>
    <row r="289" spans="1:6" s="60" customFormat="1" ht="12.75">
      <c r="A289" s="42"/>
      <c r="B289" s="143" t="s">
        <v>921</v>
      </c>
      <c r="C289" s="42" t="s">
        <v>834</v>
      </c>
      <c r="D289" s="19">
        <v>8</v>
      </c>
      <c r="E289" s="10"/>
      <c r="F289" s="17">
        <f t="shared" si="12"/>
        <v>0</v>
      </c>
    </row>
    <row r="290" spans="1:6" s="60" customFormat="1" ht="12.75">
      <c r="A290" s="42"/>
      <c r="B290" s="143" t="s">
        <v>922</v>
      </c>
      <c r="C290" s="42" t="s">
        <v>834</v>
      </c>
      <c r="D290" s="19">
        <v>6</v>
      </c>
      <c r="E290" s="10"/>
      <c r="F290" s="17">
        <f t="shared" si="12"/>
        <v>0</v>
      </c>
    </row>
    <row r="291" spans="1:6" s="60" customFormat="1" ht="12.75">
      <c r="A291" s="42"/>
      <c r="B291" s="143" t="s">
        <v>923</v>
      </c>
      <c r="C291" s="42" t="s">
        <v>834</v>
      </c>
      <c r="D291" s="19">
        <v>5</v>
      </c>
      <c r="E291" s="10"/>
      <c r="F291" s="17">
        <f t="shared" si="12"/>
        <v>0</v>
      </c>
    </row>
    <row r="292" spans="1:6" s="60" customFormat="1" ht="12.75">
      <c r="A292" s="42"/>
      <c r="B292" s="143" t="s">
        <v>924</v>
      </c>
      <c r="C292" s="42" t="s">
        <v>834</v>
      </c>
      <c r="D292" s="19">
        <v>39</v>
      </c>
      <c r="E292" s="10"/>
      <c r="F292" s="17">
        <f t="shared" si="12"/>
        <v>0</v>
      </c>
    </row>
    <row r="293" spans="1:6" s="60" customFormat="1" ht="12.75">
      <c r="A293" s="42"/>
      <c r="B293" s="143" t="s">
        <v>925</v>
      </c>
      <c r="C293" s="42" t="s">
        <v>834</v>
      </c>
      <c r="D293" s="19">
        <v>10</v>
      </c>
      <c r="E293" s="10"/>
      <c r="F293" s="17">
        <f t="shared" si="12"/>
        <v>0</v>
      </c>
    </row>
    <row r="294" spans="1:6" s="60" customFormat="1" ht="12.75">
      <c r="A294" s="42"/>
      <c r="B294" s="143" t="s">
        <v>926</v>
      </c>
      <c r="C294" s="42" t="s">
        <v>834</v>
      </c>
      <c r="D294" s="19">
        <v>12</v>
      </c>
      <c r="E294" s="10"/>
      <c r="F294" s="17">
        <f t="shared" si="12"/>
        <v>0</v>
      </c>
    </row>
    <row r="295" spans="1:6" s="60" customFormat="1" ht="12.75">
      <c r="A295" s="42"/>
      <c r="B295" s="143" t="s">
        <v>927</v>
      </c>
      <c r="C295" s="42" t="s">
        <v>834</v>
      </c>
      <c r="D295" s="19">
        <v>11</v>
      </c>
      <c r="E295" s="10"/>
      <c r="F295" s="17">
        <f t="shared" si="12"/>
        <v>0</v>
      </c>
    </row>
    <row r="296" spans="1:6" s="60" customFormat="1" ht="12.75">
      <c r="A296" s="42"/>
      <c r="B296" s="143" t="s">
        <v>928</v>
      </c>
      <c r="C296" s="42" t="s">
        <v>834</v>
      </c>
      <c r="D296" s="19">
        <v>7</v>
      </c>
      <c r="E296" s="10"/>
      <c r="F296" s="17">
        <f t="shared" si="12"/>
        <v>0</v>
      </c>
    </row>
    <row r="297" spans="1:6" s="60" customFormat="1" ht="12.75">
      <c r="A297" s="42"/>
      <c r="B297" s="143" t="s">
        <v>929</v>
      </c>
      <c r="C297" s="42" t="s">
        <v>834</v>
      </c>
      <c r="D297" s="19">
        <v>12</v>
      </c>
      <c r="E297" s="10"/>
      <c r="F297" s="17">
        <f t="shared" si="12"/>
        <v>0</v>
      </c>
    </row>
    <row r="298" spans="1:6" s="60" customFormat="1" ht="12.75">
      <c r="A298" s="42"/>
      <c r="B298" s="143" t="s">
        <v>0</v>
      </c>
      <c r="C298" s="42" t="s">
        <v>834</v>
      </c>
      <c r="D298" s="19">
        <v>4</v>
      </c>
      <c r="E298" s="10"/>
      <c r="F298" s="17">
        <f t="shared" si="12"/>
        <v>0</v>
      </c>
    </row>
    <row r="299" spans="1:6" s="60" customFormat="1" ht="12.75">
      <c r="A299" s="42"/>
      <c r="B299" s="143" t="s">
        <v>85</v>
      </c>
      <c r="C299" s="42" t="s">
        <v>834</v>
      </c>
      <c r="D299" s="19">
        <v>4</v>
      </c>
      <c r="E299" s="10"/>
      <c r="F299" s="17">
        <f t="shared" si="12"/>
        <v>0</v>
      </c>
    </row>
    <row r="300" spans="1:6" s="60" customFormat="1" ht="12.75">
      <c r="A300" s="42"/>
      <c r="B300" s="143" t="s">
        <v>42</v>
      </c>
      <c r="C300" s="42" t="s">
        <v>834</v>
      </c>
      <c r="D300" s="19">
        <v>5</v>
      </c>
      <c r="E300" s="10"/>
      <c r="F300" s="17">
        <f t="shared" si="12"/>
        <v>0</v>
      </c>
    </row>
    <row r="301" spans="1:6" s="60" customFormat="1" ht="12.75">
      <c r="A301" s="42"/>
      <c r="B301" s="143" t="s">
        <v>43</v>
      </c>
      <c r="C301" s="42" t="s">
        <v>834</v>
      </c>
      <c r="D301" s="19">
        <v>23</v>
      </c>
      <c r="E301" s="10"/>
      <c r="F301" s="17">
        <f t="shared" si="12"/>
        <v>0</v>
      </c>
    </row>
    <row r="302" spans="1:6" s="60" customFormat="1" ht="12.75">
      <c r="A302" s="42"/>
      <c r="B302" s="143" t="s">
        <v>89</v>
      </c>
      <c r="C302" s="42" t="s">
        <v>834</v>
      </c>
      <c r="D302" s="19">
        <v>1</v>
      </c>
      <c r="E302" s="10"/>
      <c r="F302" s="17">
        <f t="shared" si="12"/>
        <v>0</v>
      </c>
    </row>
    <row r="303" spans="1:6" s="60" customFormat="1" ht="12.75">
      <c r="A303" s="42"/>
      <c r="B303" s="143" t="s">
        <v>44</v>
      </c>
      <c r="C303" s="42" t="s">
        <v>834</v>
      </c>
      <c r="D303" s="19">
        <v>23</v>
      </c>
      <c r="E303" s="10"/>
      <c r="F303" s="17">
        <f t="shared" si="12"/>
        <v>0</v>
      </c>
    </row>
    <row r="304" spans="1:6" s="60" customFormat="1" ht="12.75">
      <c r="A304" s="42"/>
      <c r="B304" s="143" t="s">
        <v>45</v>
      </c>
      <c r="C304" s="42" t="s">
        <v>834</v>
      </c>
      <c r="D304" s="19">
        <v>1</v>
      </c>
      <c r="E304" s="10"/>
      <c r="F304" s="17">
        <f t="shared" si="12"/>
        <v>0</v>
      </c>
    </row>
    <row r="305" spans="1:6" s="60" customFormat="1" ht="12.75">
      <c r="A305" s="42"/>
      <c r="B305" s="143" t="s">
        <v>46</v>
      </c>
      <c r="C305" s="42" t="s">
        <v>834</v>
      </c>
      <c r="D305" s="19">
        <v>1</v>
      </c>
      <c r="E305" s="10"/>
      <c r="F305" s="17">
        <f t="shared" si="12"/>
        <v>0</v>
      </c>
    </row>
    <row r="306" spans="1:6" s="60" customFormat="1" ht="12.75">
      <c r="A306" s="42"/>
      <c r="B306" s="143" t="s">
        <v>47</v>
      </c>
      <c r="C306" s="42" t="s">
        <v>834</v>
      </c>
      <c r="D306" s="19">
        <v>9</v>
      </c>
      <c r="E306" s="10"/>
      <c r="F306" s="17">
        <f t="shared" si="12"/>
        <v>0</v>
      </c>
    </row>
    <row r="307" spans="1:6" s="60" customFormat="1" ht="12.75">
      <c r="A307" s="42"/>
      <c r="B307" s="143" t="s">
        <v>48</v>
      </c>
      <c r="C307" s="42" t="s">
        <v>834</v>
      </c>
      <c r="D307" s="19">
        <v>1</v>
      </c>
      <c r="E307" s="10"/>
      <c r="F307" s="17">
        <f t="shared" si="12"/>
        <v>0</v>
      </c>
    </row>
    <row r="308" spans="1:6" s="60" customFormat="1" ht="12.75">
      <c r="A308" s="42"/>
      <c r="B308" s="143" t="s">
        <v>49</v>
      </c>
      <c r="C308" s="42" t="s">
        <v>834</v>
      </c>
      <c r="D308" s="19">
        <v>9</v>
      </c>
      <c r="E308" s="10"/>
      <c r="F308" s="17">
        <f t="shared" si="12"/>
        <v>0</v>
      </c>
    </row>
    <row r="309" spans="1:6" s="60" customFormat="1" ht="12.75">
      <c r="A309" s="42"/>
      <c r="B309" s="143" t="s">
        <v>50</v>
      </c>
      <c r="C309" s="42" t="s">
        <v>834</v>
      </c>
      <c r="D309" s="19">
        <v>2</v>
      </c>
      <c r="E309" s="10"/>
      <c r="F309" s="17">
        <f t="shared" si="12"/>
        <v>0</v>
      </c>
    </row>
    <row r="310" spans="1:6" s="60" customFormat="1" ht="12.75">
      <c r="A310" s="42"/>
      <c r="B310" s="143" t="s">
        <v>51</v>
      </c>
      <c r="C310" s="42" t="s">
        <v>834</v>
      </c>
      <c r="D310" s="19">
        <v>6</v>
      </c>
      <c r="E310" s="10"/>
      <c r="F310" s="17">
        <f t="shared" si="12"/>
        <v>0</v>
      </c>
    </row>
    <row r="311" spans="1:6" s="60" customFormat="1" ht="12.75">
      <c r="A311" s="42"/>
      <c r="B311" s="143" t="s">
        <v>52</v>
      </c>
      <c r="C311" s="42" t="s">
        <v>834</v>
      </c>
      <c r="D311" s="19">
        <v>13</v>
      </c>
      <c r="E311" s="10"/>
      <c r="F311" s="17">
        <f t="shared" si="12"/>
        <v>0</v>
      </c>
    </row>
    <row r="312" spans="1:6" s="60" customFormat="1" ht="12.75">
      <c r="A312" s="42"/>
      <c r="B312" s="143" t="s">
        <v>53</v>
      </c>
      <c r="C312" s="42" t="s">
        <v>834</v>
      </c>
      <c r="D312" s="19">
        <v>13</v>
      </c>
      <c r="E312" s="10"/>
      <c r="F312" s="17">
        <f t="shared" si="12"/>
        <v>0</v>
      </c>
    </row>
    <row r="313" spans="1:6" s="60" customFormat="1" ht="12.75">
      <c r="A313" s="42"/>
      <c r="B313" s="143" t="s">
        <v>54</v>
      </c>
      <c r="C313" s="42" t="s">
        <v>834</v>
      </c>
      <c r="D313" s="19">
        <v>20</v>
      </c>
      <c r="E313" s="10"/>
      <c r="F313" s="17">
        <f t="shared" si="12"/>
        <v>0</v>
      </c>
    </row>
    <row r="314" spans="1:6" s="167" customFormat="1" ht="12.75">
      <c r="A314" s="42"/>
      <c r="B314" s="143" t="s">
        <v>55</v>
      </c>
      <c r="C314" s="42" t="s">
        <v>834</v>
      </c>
      <c r="D314" s="19">
        <v>8</v>
      </c>
      <c r="E314" s="10"/>
      <c r="F314" s="17">
        <f t="shared" si="12"/>
        <v>0</v>
      </c>
    </row>
    <row r="315" spans="1:6" s="167" customFormat="1" ht="12.75">
      <c r="A315" s="42"/>
      <c r="B315" s="143" t="s">
        <v>83</v>
      </c>
      <c r="C315" s="42" t="s">
        <v>834</v>
      </c>
      <c r="D315" s="19">
        <v>32</v>
      </c>
      <c r="E315" s="10"/>
      <c r="F315" s="17">
        <f t="shared" si="12"/>
        <v>0</v>
      </c>
    </row>
    <row r="316" spans="1:6" s="167" customFormat="1" ht="12.75">
      <c r="A316" s="42"/>
      <c r="B316" s="143" t="s">
        <v>84</v>
      </c>
      <c r="C316" s="42" t="s">
        <v>834</v>
      </c>
      <c r="D316" s="19">
        <v>30</v>
      </c>
      <c r="E316" s="10"/>
      <c r="F316" s="17">
        <f t="shared" si="12"/>
        <v>0</v>
      </c>
    </row>
    <row r="317" spans="1:6" s="167" customFormat="1" ht="12.75">
      <c r="A317" s="42"/>
      <c r="B317" s="143" t="s">
        <v>86</v>
      </c>
      <c r="C317" s="42" t="s">
        <v>834</v>
      </c>
      <c r="D317" s="19">
        <v>23</v>
      </c>
      <c r="E317" s="10"/>
      <c r="F317" s="17">
        <f t="shared" si="12"/>
        <v>0</v>
      </c>
    </row>
    <row r="318" spans="1:6" s="167" customFormat="1" ht="12.75">
      <c r="A318" s="42"/>
      <c r="B318" s="143" t="s">
        <v>87</v>
      </c>
      <c r="C318" s="42" t="s">
        <v>834</v>
      </c>
      <c r="D318" s="19">
        <v>17</v>
      </c>
      <c r="E318" s="10"/>
      <c r="F318" s="17">
        <f t="shared" si="12"/>
        <v>0</v>
      </c>
    </row>
    <row r="319" spans="1:6" s="48" customFormat="1" ht="12.75">
      <c r="A319" s="217" t="s">
        <v>760</v>
      </c>
      <c r="B319" s="217"/>
      <c r="C319" s="217"/>
      <c r="D319" s="217"/>
      <c r="E319" s="217"/>
      <c r="F319" s="82">
        <f>SUM(F265:F318)</f>
        <v>0</v>
      </c>
    </row>
    <row r="320" spans="1:6" s="48" customFormat="1" ht="12.75">
      <c r="A320" s="144"/>
      <c r="B320" s="146"/>
      <c r="C320" s="138"/>
      <c r="D320" s="47"/>
      <c r="E320" s="145"/>
      <c r="F320" s="147"/>
    </row>
    <row r="321" spans="1:6" s="60" customFormat="1" ht="12.75">
      <c r="A321" s="45" t="s">
        <v>56</v>
      </c>
      <c r="B321" s="68" t="s">
        <v>57</v>
      </c>
      <c r="C321" s="1"/>
      <c r="D321" s="11"/>
      <c r="E321" s="12"/>
      <c r="F321" s="11"/>
    </row>
    <row r="322" spans="1:6" s="60" customFormat="1" ht="12.75">
      <c r="A322" s="42"/>
      <c r="B322" s="143" t="s">
        <v>96</v>
      </c>
      <c r="C322" s="42" t="s">
        <v>834</v>
      </c>
      <c r="D322" s="19">
        <v>2</v>
      </c>
      <c r="E322" s="10"/>
      <c r="F322" s="17">
        <f>E322*D322</f>
        <v>0</v>
      </c>
    </row>
    <row r="323" spans="1:6" s="167" customFormat="1" ht="12.75">
      <c r="A323" s="42"/>
      <c r="B323" s="143" t="s">
        <v>97</v>
      </c>
      <c r="C323" s="42" t="s">
        <v>834</v>
      </c>
      <c r="D323" s="19">
        <v>1</v>
      </c>
      <c r="E323" s="10"/>
      <c r="F323" s="17">
        <f>E323*D323</f>
        <v>0</v>
      </c>
    </row>
    <row r="324" spans="1:6" s="48" customFormat="1" ht="12.75">
      <c r="A324" s="144"/>
      <c r="B324" s="138" t="s">
        <v>98</v>
      </c>
      <c r="C324" s="144" t="s">
        <v>834</v>
      </c>
      <c r="D324" s="47">
        <v>2</v>
      </c>
      <c r="E324" s="10"/>
      <c r="F324" s="50">
        <f>E324*D324</f>
        <v>0</v>
      </c>
    </row>
    <row r="325" spans="1:6" s="95" customFormat="1" ht="12.75">
      <c r="A325" s="215" t="s">
        <v>772</v>
      </c>
      <c r="B325" s="215"/>
      <c r="C325" s="215"/>
      <c r="D325" s="215"/>
      <c r="E325" s="215"/>
      <c r="F325" s="15">
        <f>SUM(F322:F324)</f>
        <v>0</v>
      </c>
    </row>
    <row r="326" spans="1:6" s="60" customFormat="1" ht="12.75">
      <c r="A326" s="45"/>
      <c r="B326" s="148"/>
      <c r="C326" s="4"/>
      <c r="D326" s="11"/>
      <c r="E326" s="14"/>
      <c r="F326" s="13"/>
    </row>
    <row r="327" spans="1:6" s="48" customFormat="1" ht="12.75">
      <c r="A327" s="149" t="s">
        <v>775</v>
      </c>
      <c r="B327" s="113" t="s">
        <v>99</v>
      </c>
      <c r="C327" s="46"/>
      <c r="D327" s="47"/>
      <c r="E327" s="86"/>
      <c r="F327" s="47"/>
    </row>
    <row r="328" spans="1:6" s="60" customFormat="1" ht="12.75">
      <c r="A328" s="45" t="s">
        <v>100</v>
      </c>
      <c r="B328" s="148" t="s">
        <v>826</v>
      </c>
      <c r="C328" s="4"/>
      <c r="D328" s="11"/>
      <c r="E328" s="14"/>
      <c r="F328" s="13"/>
    </row>
    <row r="329" spans="1:6" s="60" customFormat="1" ht="12.75">
      <c r="A329" s="42"/>
      <c r="B329" s="143" t="s">
        <v>101</v>
      </c>
      <c r="C329" s="42" t="s">
        <v>806</v>
      </c>
      <c r="D329" s="78">
        <v>18</v>
      </c>
      <c r="E329" s="10"/>
      <c r="F329" s="17">
        <f>E329*D329</f>
        <v>0</v>
      </c>
    </row>
    <row r="330" spans="1:6" s="60" customFormat="1" ht="12.75">
      <c r="A330" s="42"/>
      <c r="B330" s="143" t="s">
        <v>102</v>
      </c>
      <c r="C330" s="42" t="s">
        <v>806</v>
      </c>
      <c r="D330" s="78">
        <v>24</v>
      </c>
      <c r="E330" s="10"/>
      <c r="F330" s="17">
        <f>E330*D330</f>
        <v>0</v>
      </c>
    </row>
    <row r="331" spans="1:6" s="167" customFormat="1" ht="12.75">
      <c r="A331" s="42"/>
      <c r="B331" s="143" t="s">
        <v>103</v>
      </c>
      <c r="C331" s="42" t="s">
        <v>806</v>
      </c>
      <c r="D331" s="78">
        <v>36</v>
      </c>
      <c r="E331" s="10"/>
      <c r="F331" s="17">
        <f>E331*D331</f>
        <v>0</v>
      </c>
    </row>
    <row r="332" spans="1:6" s="48" customFormat="1" ht="12.75">
      <c r="A332" s="144"/>
      <c r="B332" s="138" t="s">
        <v>319</v>
      </c>
      <c r="C332" s="174" t="s">
        <v>806</v>
      </c>
      <c r="D332" s="120">
        <v>12</v>
      </c>
      <c r="E332" s="145"/>
      <c r="F332" s="50">
        <f>E332*D332</f>
        <v>0</v>
      </c>
    </row>
    <row r="333" spans="1:6" s="60" customFormat="1" ht="12.75">
      <c r="A333" s="45" t="s">
        <v>104</v>
      </c>
      <c r="B333" s="68" t="s">
        <v>843</v>
      </c>
      <c r="C333" s="1"/>
      <c r="D333" s="11"/>
      <c r="E333" s="12"/>
      <c r="F333" s="11"/>
    </row>
    <row r="334" spans="1:6" s="167" customFormat="1" ht="12.75">
      <c r="A334" s="42"/>
      <c r="B334" s="143" t="s">
        <v>105</v>
      </c>
      <c r="C334" s="42" t="s">
        <v>834</v>
      </c>
      <c r="D334" s="19">
        <v>2</v>
      </c>
      <c r="E334" s="10"/>
      <c r="F334" s="17">
        <f>E334*D334</f>
        <v>0</v>
      </c>
    </row>
    <row r="335" spans="1:6" s="48" customFormat="1" ht="12.75">
      <c r="A335" s="107" t="s">
        <v>106</v>
      </c>
      <c r="B335" s="113" t="s">
        <v>852</v>
      </c>
      <c r="C335" s="8"/>
      <c r="D335" s="111"/>
      <c r="E335" s="84"/>
      <c r="F335" s="111"/>
    </row>
    <row r="336" spans="1:6" s="48" customFormat="1" ht="12.75">
      <c r="A336" s="144"/>
      <c r="B336" s="185" t="s">
        <v>107</v>
      </c>
      <c r="C336" s="144" t="s">
        <v>834</v>
      </c>
      <c r="D336" s="120">
        <v>4</v>
      </c>
      <c r="E336" s="10"/>
      <c r="F336" s="50">
        <f>E336*D336</f>
        <v>0</v>
      </c>
    </row>
    <row r="337" spans="1:6" s="48" customFormat="1" ht="12.75">
      <c r="A337" s="144"/>
      <c r="B337" s="185" t="s">
        <v>108</v>
      </c>
      <c r="C337" s="144" t="s">
        <v>834</v>
      </c>
      <c r="D337" s="120">
        <v>4</v>
      </c>
      <c r="E337" s="10"/>
      <c r="F337" s="50">
        <f>E337*D337</f>
        <v>0</v>
      </c>
    </row>
    <row r="338" spans="1:6" s="95" customFormat="1" ht="12.75">
      <c r="A338" s="144"/>
      <c r="B338" s="185" t="s">
        <v>384</v>
      </c>
      <c r="C338" s="144" t="s">
        <v>834</v>
      </c>
      <c r="D338" s="120">
        <v>15</v>
      </c>
      <c r="E338" s="10"/>
      <c r="F338" s="50">
        <f>E338*D338</f>
        <v>0</v>
      </c>
    </row>
    <row r="339" spans="1:6" s="60" customFormat="1" ht="12.75">
      <c r="A339" s="42"/>
      <c r="B339" s="185" t="s">
        <v>320</v>
      </c>
      <c r="C339" s="79" t="s">
        <v>834</v>
      </c>
      <c r="D339" s="78">
        <v>8</v>
      </c>
      <c r="E339" s="24"/>
      <c r="F339" s="17">
        <f>E339*D339</f>
        <v>0</v>
      </c>
    </row>
    <row r="340" spans="1:6" s="167" customFormat="1" ht="12.75">
      <c r="A340" s="107" t="s">
        <v>109</v>
      </c>
      <c r="B340" s="113" t="s">
        <v>865</v>
      </c>
      <c r="C340" s="8"/>
      <c r="D340" s="111"/>
      <c r="E340" s="10"/>
      <c r="F340" s="111"/>
    </row>
    <row r="341" spans="1:6" s="48" customFormat="1" ht="12.75">
      <c r="A341" s="144"/>
      <c r="B341" s="138" t="s">
        <v>110</v>
      </c>
      <c r="C341" s="144" t="s">
        <v>834</v>
      </c>
      <c r="D341" s="47">
        <v>1</v>
      </c>
      <c r="E341" s="10"/>
      <c r="F341" s="50">
        <f>E341*D341</f>
        <v>0</v>
      </c>
    </row>
    <row r="342" spans="1:6" s="48" customFormat="1" ht="12.75">
      <c r="A342" s="144"/>
      <c r="B342" s="138" t="s">
        <v>111</v>
      </c>
      <c r="C342" s="144" t="s">
        <v>834</v>
      </c>
      <c r="D342" s="47">
        <v>1</v>
      </c>
      <c r="E342" s="10"/>
      <c r="F342" s="50">
        <f>E342*D342</f>
        <v>0</v>
      </c>
    </row>
    <row r="343" spans="1:6" s="60" customFormat="1" ht="12.75">
      <c r="A343" s="45" t="s">
        <v>112</v>
      </c>
      <c r="B343" s="68" t="s">
        <v>873</v>
      </c>
      <c r="C343" s="1"/>
      <c r="D343" s="11"/>
      <c r="E343" s="10"/>
      <c r="F343" s="11"/>
    </row>
    <row r="344" spans="1:6" s="60" customFormat="1" ht="12.75">
      <c r="A344" s="42"/>
      <c r="B344" s="143" t="s">
        <v>113</v>
      </c>
      <c r="C344" s="42" t="s">
        <v>834</v>
      </c>
      <c r="D344" s="19">
        <v>1</v>
      </c>
      <c r="E344" s="10"/>
      <c r="F344" s="17">
        <f>E344*D344</f>
        <v>0</v>
      </c>
    </row>
    <row r="345" spans="1:6" s="167" customFormat="1" ht="12.75">
      <c r="A345" s="42"/>
      <c r="B345" s="143" t="s">
        <v>114</v>
      </c>
      <c r="C345" s="42" t="s">
        <v>834</v>
      </c>
      <c r="D345" s="19">
        <v>2</v>
      </c>
      <c r="E345" s="10"/>
      <c r="F345" s="17">
        <f>E345*D345</f>
        <v>0</v>
      </c>
    </row>
    <row r="346" spans="1:6" s="48" customFormat="1" ht="12.75">
      <c r="A346" s="144"/>
      <c r="B346" s="138" t="s">
        <v>115</v>
      </c>
      <c r="C346" s="144" t="s">
        <v>834</v>
      </c>
      <c r="D346" s="47">
        <v>1</v>
      </c>
      <c r="E346" s="10"/>
      <c r="F346" s="50">
        <f>E346*D346</f>
        <v>0</v>
      </c>
    </row>
    <row r="347" spans="1:6" s="95" customFormat="1" ht="12.75">
      <c r="A347" s="45" t="s">
        <v>116</v>
      </c>
      <c r="B347" s="68" t="s">
        <v>886</v>
      </c>
      <c r="C347" s="1"/>
      <c r="D347" s="11"/>
      <c r="E347" s="10"/>
      <c r="F347" s="11"/>
    </row>
    <row r="348" spans="1:6" s="60" customFormat="1" ht="12.75">
      <c r="A348" s="42"/>
      <c r="B348" s="143" t="s">
        <v>117</v>
      </c>
      <c r="C348" s="42" t="s">
        <v>834</v>
      </c>
      <c r="D348" s="19">
        <v>4</v>
      </c>
      <c r="E348" s="10"/>
      <c r="F348" s="17">
        <f>E348*D348</f>
        <v>0</v>
      </c>
    </row>
    <row r="349" spans="1:6" s="167" customFormat="1" ht="12.75">
      <c r="A349" s="42"/>
      <c r="B349" s="143" t="s">
        <v>118</v>
      </c>
      <c r="C349" s="42" t="s">
        <v>834</v>
      </c>
      <c r="D349" s="19">
        <v>2</v>
      </c>
      <c r="E349" s="10"/>
      <c r="F349" s="17">
        <f>E349*D349</f>
        <v>0</v>
      </c>
    </row>
    <row r="350" spans="1:6" s="48" customFormat="1" ht="12.75">
      <c r="A350" s="107" t="s">
        <v>119</v>
      </c>
      <c r="B350" s="113" t="s">
        <v>120</v>
      </c>
      <c r="C350" s="8"/>
      <c r="D350" s="111"/>
      <c r="E350" s="84"/>
      <c r="F350" s="111"/>
    </row>
    <row r="351" spans="1:6" s="48" customFormat="1" ht="12.75">
      <c r="A351" s="144"/>
      <c r="B351" s="138" t="s">
        <v>122</v>
      </c>
      <c r="C351" s="144" t="s">
        <v>834</v>
      </c>
      <c r="D351" s="47">
        <v>2</v>
      </c>
      <c r="E351" s="10"/>
      <c r="F351" s="50">
        <f>E351*D351</f>
        <v>0</v>
      </c>
    </row>
    <row r="352" spans="1:6" s="95" customFormat="1" ht="12.75">
      <c r="A352" s="215" t="s">
        <v>774</v>
      </c>
      <c r="B352" s="215"/>
      <c r="C352" s="215"/>
      <c r="D352" s="215"/>
      <c r="E352" s="215"/>
      <c r="F352" s="15">
        <f>SUM(F329:F351)</f>
        <v>0</v>
      </c>
    </row>
    <row r="353" spans="1:6" s="60" customFormat="1" ht="12.75">
      <c r="A353" s="45"/>
      <c r="B353" s="148"/>
      <c r="C353" s="4"/>
      <c r="D353" s="11"/>
      <c r="E353" s="14"/>
      <c r="F353" s="13"/>
    </row>
    <row r="354" spans="1:6" s="95" customFormat="1" ht="12.75">
      <c r="A354" s="87" t="s">
        <v>198</v>
      </c>
      <c r="B354" s="113" t="s">
        <v>199</v>
      </c>
      <c r="C354" s="46"/>
      <c r="D354" s="47"/>
      <c r="E354" s="86"/>
      <c r="F354" s="47"/>
    </row>
    <row r="355" spans="1:6" s="60" customFormat="1" ht="12.75">
      <c r="A355" s="63" t="s">
        <v>162</v>
      </c>
      <c r="B355" s="68" t="s">
        <v>163</v>
      </c>
      <c r="C355" s="6"/>
      <c r="D355" s="19"/>
      <c r="E355" s="24"/>
      <c r="F355" s="19"/>
    </row>
    <row r="356" spans="1:6" s="48" customFormat="1" ht="12.75">
      <c r="A356" s="87" t="s">
        <v>164</v>
      </c>
      <c r="B356" s="113" t="s">
        <v>826</v>
      </c>
      <c r="C356" s="8"/>
      <c r="D356" s="111"/>
      <c r="E356" s="84"/>
      <c r="F356" s="111"/>
    </row>
    <row r="357" spans="1:6" s="95" customFormat="1" ht="12.75">
      <c r="A357" s="85"/>
      <c r="B357" s="138" t="s">
        <v>165</v>
      </c>
      <c r="C357" s="85" t="s">
        <v>806</v>
      </c>
      <c r="D357" s="139">
        <v>15.5</v>
      </c>
      <c r="E357" s="24"/>
      <c r="F357" s="50">
        <f aca="true" t="shared" si="13" ref="F357:F362">E357*D357</f>
        <v>0</v>
      </c>
    </row>
    <row r="358" spans="1:6" s="60" customFormat="1" ht="12.75">
      <c r="A358" s="2"/>
      <c r="B358" s="143" t="s">
        <v>166</v>
      </c>
      <c r="C358" s="2" t="s">
        <v>806</v>
      </c>
      <c r="D358" s="72">
        <v>127.6</v>
      </c>
      <c r="E358" s="24"/>
      <c r="F358" s="17">
        <f t="shared" si="13"/>
        <v>0</v>
      </c>
    </row>
    <row r="359" spans="1:6" s="167" customFormat="1" ht="12.75">
      <c r="A359" s="2"/>
      <c r="B359" s="143" t="s">
        <v>167</v>
      </c>
      <c r="C359" s="2" t="s">
        <v>806</v>
      </c>
      <c r="D359" s="72">
        <v>18</v>
      </c>
      <c r="E359" s="24"/>
      <c r="F359" s="17">
        <f t="shared" si="13"/>
        <v>0</v>
      </c>
    </row>
    <row r="360" spans="1:6" s="48" customFormat="1" ht="12.75">
      <c r="A360" s="85"/>
      <c r="B360" s="138" t="s">
        <v>168</v>
      </c>
      <c r="C360" s="85" t="s">
        <v>806</v>
      </c>
      <c r="D360" s="139">
        <v>28.7</v>
      </c>
      <c r="E360" s="24"/>
      <c r="F360" s="50">
        <f t="shared" si="13"/>
        <v>0</v>
      </c>
    </row>
    <row r="361" spans="1:6" s="48" customFormat="1" ht="12.75">
      <c r="A361" s="85"/>
      <c r="B361" s="138" t="s">
        <v>169</v>
      </c>
      <c r="C361" s="85" t="s">
        <v>806</v>
      </c>
      <c r="D361" s="139">
        <v>34.9</v>
      </c>
      <c r="E361" s="24"/>
      <c r="F361" s="50">
        <f t="shared" si="13"/>
        <v>0</v>
      </c>
    </row>
    <row r="362" spans="1:6" s="48" customFormat="1" ht="12.75">
      <c r="A362" s="85"/>
      <c r="B362" s="138" t="s">
        <v>170</v>
      </c>
      <c r="C362" s="85" t="s">
        <v>806</v>
      </c>
      <c r="D362" s="139">
        <v>13</v>
      </c>
      <c r="E362" s="24"/>
      <c r="F362" s="50">
        <f t="shared" si="13"/>
        <v>0</v>
      </c>
    </row>
    <row r="363" spans="1:6" s="60" customFormat="1" ht="12.75">
      <c r="A363" s="63" t="s">
        <v>171</v>
      </c>
      <c r="B363" s="1" t="s">
        <v>172</v>
      </c>
      <c r="C363" s="1"/>
      <c r="D363" s="62"/>
      <c r="E363" s="24"/>
      <c r="F363" s="11"/>
    </row>
    <row r="364" spans="1:6" s="60" customFormat="1" ht="12.75">
      <c r="A364" s="2"/>
      <c r="B364" s="143" t="s">
        <v>173</v>
      </c>
      <c r="C364" s="2" t="s">
        <v>834</v>
      </c>
      <c r="D364" s="72">
        <v>11</v>
      </c>
      <c r="E364" s="24"/>
      <c r="F364" s="17">
        <f>E364*D364</f>
        <v>0</v>
      </c>
    </row>
    <row r="365" spans="1:6" s="60" customFormat="1" ht="12.75">
      <c r="A365" s="2"/>
      <c r="B365" s="143" t="s">
        <v>174</v>
      </c>
      <c r="C365" s="2" t="s">
        <v>834</v>
      </c>
      <c r="D365" s="72">
        <v>1</v>
      </c>
      <c r="E365" s="24"/>
      <c r="F365" s="17">
        <f>E365*D365</f>
        <v>0</v>
      </c>
    </row>
    <row r="366" spans="1:6" s="48" customFormat="1" ht="12.75">
      <c r="A366" s="87" t="s">
        <v>175</v>
      </c>
      <c r="B366" s="8" t="s">
        <v>852</v>
      </c>
      <c r="C366" s="8"/>
      <c r="D366" s="150"/>
      <c r="E366" s="24"/>
      <c r="F366" s="111"/>
    </row>
    <row r="367" spans="1:6" s="95" customFormat="1" ht="12.75">
      <c r="A367" s="85"/>
      <c r="B367" s="49" t="s">
        <v>176</v>
      </c>
      <c r="C367" s="85" t="s">
        <v>834</v>
      </c>
      <c r="D367" s="139">
        <v>2</v>
      </c>
      <c r="E367" s="24"/>
      <c r="F367" s="50">
        <f>E367*D367</f>
        <v>0</v>
      </c>
    </row>
    <row r="368" spans="1:6" s="60" customFormat="1" ht="12.75">
      <c r="A368" s="2"/>
      <c r="B368" s="28" t="s">
        <v>177</v>
      </c>
      <c r="C368" s="2" t="s">
        <v>834</v>
      </c>
      <c r="D368" s="72">
        <v>2</v>
      </c>
      <c r="E368" s="24"/>
      <c r="F368" s="17">
        <f>E368*D368</f>
        <v>0</v>
      </c>
    </row>
    <row r="369" spans="1:6" s="48" customFormat="1" ht="12.75">
      <c r="A369" s="87" t="s">
        <v>178</v>
      </c>
      <c r="B369" s="8" t="s">
        <v>179</v>
      </c>
      <c r="C369" s="8"/>
      <c r="D369" s="150"/>
      <c r="E369" s="24"/>
      <c r="F369" s="111"/>
    </row>
    <row r="370" spans="1:6" s="48" customFormat="1" ht="12.75">
      <c r="A370" s="85"/>
      <c r="B370" s="138" t="s">
        <v>180</v>
      </c>
      <c r="C370" s="85" t="s">
        <v>834</v>
      </c>
      <c r="D370" s="139">
        <v>2</v>
      </c>
      <c r="E370" s="24"/>
      <c r="F370" s="50">
        <f aca="true" t="shared" si="14" ref="F370:F376">E370*D370</f>
        <v>0</v>
      </c>
    </row>
    <row r="371" spans="1:6" s="48" customFormat="1" ht="12.75">
      <c r="A371" s="85"/>
      <c r="B371" s="138" t="s">
        <v>181</v>
      </c>
      <c r="C371" s="85" t="s">
        <v>834</v>
      </c>
      <c r="D371" s="139">
        <v>5</v>
      </c>
      <c r="E371" s="24"/>
      <c r="F371" s="50">
        <f t="shared" si="14"/>
        <v>0</v>
      </c>
    </row>
    <row r="372" spans="1:6" s="48" customFormat="1" ht="12.75">
      <c r="A372" s="85"/>
      <c r="B372" s="138" t="s">
        <v>182</v>
      </c>
      <c r="C372" s="85" t="s">
        <v>834</v>
      </c>
      <c r="D372" s="139">
        <v>1</v>
      </c>
      <c r="E372" s="24"/>
      <c r="F372" s="50">
        <f t="shared" si="14"/>
        <v>0</v>
      </c>
    </row>
    <row r="373" spans="1:6" s="95" customFormat="1" ht="12.75">
      <c r="A373" s="85"/>
      <c r="B373" s="138" t="s">
        <v>183</v>
      </c>
      <c r="C373" s="85" t="s">
        <v>834</v>
      </c>
      <c r="D373" s="139">
        <v>1</v>
      </c>
      <c r="E373" s="24"/>
      <c r="F373" s="50">
        <f t="shared" si="14"/>
        <v>0</v>
      </c>
    </row>
    <row r="374" spans="1:6" s="60" customFormat="1" ht="12.75">
      <c r="A374" s="2"/>
      <c r="B374" s="143" t="s">
        <v>184</v>
      </c>
      <c r="C374" s="2" t="s">
        <v>834</v>
      </c>
      <c r="D374" s="19">
        <v>3</v>
      </c>
      <c r="E374" s="24"/>
      <c r="F374" s="17">
        <f t="shared" si="14"/>
        <v>0</v>
      </c>
    </row>
    <row r="375" spans="1:6" s="60" customFormat="1" ht="12.75">
      <c r="A375" s="2"/>
      <c r="B375" s="143" t="s">
        <v>185</v>
      </c>
      <c r="C375" s="2" t="s">
        <v>834</v>
      </c>
      <c r="D375" s="19">
        <v>2</v>
      </c>
      <c r="E375" s="24"/>
      <c r="F375" s="17">
        <f t="shared" si="14"/>
        <v>0</v>
      </c>
    </row>
    <row r="376" spans="1:6" s="167" customFormat="1" ht="12.75">
      <c r="A376" s="2"/>
      <c r="B376" s="143" t="s">
        <v>186</v>
      </c>
      <c r="C376" s="2" t="s">
        <v>834</v>
      </c>
      <c r="D376" s="19">
        <v>1</v>
      </c>
      <c r="E376" s="24"/>
      <c r="F376" s="17">
        <f t="shared" si="14"/>
        <v>0</v>
      </c>
    </row>
    <row r="377" spans="1:6" s="48" customFormat="1" ht="12.75">
      <c r="A377" s="87" t="s">
        <v>187</v>
      </c>
      <c r="B377" s="8" t="s">
        <v>188</v>
      </c>
      <c r="C377" s="8"/>
      <c r="D377" s="111"/>
      <c r="E377" s="24"/>
      <c r="F377" s="111"/>
    </row>
    <row r="378" spans="1:6" s="48" customFormat="1" ht="12.75">
      <c r="A378" s="85"/>
      <c r="B378" s="138" t="s">
        <v>189</v>
      </c>
      <c r="C378" s="85" t="s">
        <v>834</v>
      </c>
      <c r="D378" s="47">
        <v>11</v>
      </c>
      <c r="E378" s="24"/>
      <c r="F378" s="50">
        <f>E378*D378</f>
        <v>0</v>
      </c>
    </row>
    <row r="379" spans="1:6" s="95" customFormat="1" ht="12.75">
      <c r="A379" s="85"/>
      <c r="B379" s="138" t="s">
        <v>190</v>
      </c>
      <c r="C379" s="85" t="s">
        <v>834</v>
      </c>
      <c r="D379" s="47">
        <v>1</v>
      </c>
      <c r="E379" s="24"/>
      <c r="F379" s="50">
        <f>E379*D379</f>
        <v>0</v>
      </c>
    </row>
    <row r="380" spans="1:6" s="60" customFormat="1" ht="12.75">
      <c r="A380" s="218" t="s">
        <v>761</v>
      </c>
      <c r="B380" s="218"/>
      <c r="C380" s="218"/>
      <c r="D380" s="218"/>
      <c r="E380" s="218"/>
      <c r="F380" s="15">
        <f>SUM(F357:F379)</f>
        <v>0</v>
      </c>
    </row>
    <row r="381" spans="1:6" s="60" customFormat="1" ht="12.75">
      <c r="A381" s="219"/>
      <c r="B381" s="219"/>
      <c r="C381" s="219"/>
      <c r="D381" s="219"/>
      <c r="E381" s="219"/>
      <c r="F381" s="219"/>
    </row>
    <row r="382" spans="1:6" s="48" customFormat="1" ht="12.75">
      <c r="A382" s="87" t="s">
        <v>191</v>
      </c>
      <c r="B382" s="113" t="s">
        <v>820</v>
      </c>
      <c r="C382" s="46"/>
      <c r="D382" s="47"/>
      <c r="E382" s="86"/>
      <c r="F382" s="47"/>
    </row>
    <row r="383" spans="1:6" s="60" customFormat="1" ht="12.75">
      <c r="A383" s="63" t="s">
        <v>192</v>
      </c>
      <c r="B383" s="1" t="s">
        <v>193</v>
      </c>
      <c r="C383" s="1"/>
      <c r="D383" s="11"/>
      <c r="E383" s="12"/>
      <c r="F383" s="11"/>
    </row>
    <row r="384" spans="1:6" s="167" customFormat="1" ht="12.75">
      <c r="A384" s="2"/>
      <c r="B384" s="143" t="s">
        <v>194</v>
      </c>
      <c r="C384" s="2" t="s">
        <v>834</v>
      </c>
      <c r="D384" s="19">
        <v>11</v>
      </c>
      <c r="E384" s="24"/>
      <c r="F384" s="17">
        <f>E384*D384</f>
        <v>0</v>
      </c>
    </row>
    <row r="385" spans="1:6" s="48" customFormat="1" ht="12.75">
      <c r="A385" s="85"/>
      <c r="B385" s="138" t="s">
        <v>195</v>
      </c>
      <c r="C385" s="85" t="s">
        <v>834</v>
      </c>
      <c r="D385" s="47">
        <v>1</v>
      </c>
      <c r="E385" s="24"/>
      <c r="F385" s="50">
        <f>E385*D385</f>
        <v>0</v>
      </c>
    </row>
    <row r="386" spans="1:6" s="95" customFormat="1" ht="12.75">
      <c r="A386" s="63" t="s">
        <v>213</v>
      </c>
      <c r="B386" s="1" t="s">
        <v>214</v>
      </c>
      <c r="C386" s="1"/>
      <c r="D386" s="11"/>
      <c r="E386" s="24"/>
      <c r="F386" s="11"/>
    </row>
    <row r="387" spans="1:6" s="60" customFormat="1" ht="12.75">
      <c r="A387" s="2"/>
      <c r="B387" s="28" t="s">
        <v>215</v>
      </c>
      <c r="C387" s="3" t="s">
        <v>834</v>
      </c>
      <c r="D387" s="17">
        <v>9</v>
      </c>
      <c r="E387" s="24"/>
      <c r="F387" s="17">
        <f>E387*D387</f>
        <v>0</v>
      </c>
    </row>
    <row r="388" spans="1:6" s="60" customFormat="1" ht="12.75">
      <c r="A388" s="2"/>
      <c r="B388" s="28" t="s">
        <v>67</v>
      </c>
      <c r="C388" s="3" t="s">
        <v>834</v>
      </c>
      <c r="D388" s="17">
        <v>9</v>
      </c>
      <c r="E388" s="24"/>
      <c r="F388" s="17">
        <f>E388*D388</f>
        <v>0</v>
      </c>
    </row>
    <row r="389" spans="1:6" s="60" customFormat="1" ht="12.75">
      <c r="A389" s="2"/>
      <c r="B389" s="143" t="s">
        <v>216</v>
      </c>
      <c r="C389" s="2" t="s">
        <v>834</v>
      </c>
      <c r="D389" s="19">
        <v>5</v>
      </c>
      <c r="E389" s="24"/>
      <c r="F389" s="17">
        <f>E389*D389</f>
        <v>0</v>
      </c>
    </row>
    <row r="390" spans="1:6" s="60" customFormat="1" ht="12.75">
      <c r="A390" s="2"/>
      <c r="B390" s="143" t="s">
        <v>217</v>
      </c>
      <c r="C390" s="2" t="s">
        <v>834</v>
      </c>
      <c r="D390" s="19">
        <v>5</v>
      </c>
      <c r="E390" s="24"/>
      <c r="F390" s="17">
        <f>E390*D390</f>
        <v>0</v>
      </c>
    </row>
    <row r="391" spans="1:6" s="60" customFormat="1" ht="12.75">
      <c r="A391" s="2"/>
      <c r="B391" s="143" t="s">
        <v>66</v>
      </c>
      <c r="C391" s="2" t="s">
        <v>834</v>
      </c>
      <c r="D391" s="19">
        <v>2</v>
      </c>
      <c r="E391" s="24"/>
      <c r="F391" s="17">
        <f>E391*D391</f>
        <v>0</v>
      </c>
    </row>
    <row r="392" spans="1:6" s="48" customFormat="1" ht="12.75">
      <c r="A392" s="87" t="s">
        <v>219</v>
      </c>
      <c r="B392" s="8" t="s">
        <v>220</v>
      </c>
      <c r="C392" s="8"/>
      <c r="D392" s="111"/>
      <c r="E392" s="24"/>
      <c r="F392" s="111"/>
    </row>
    <row r="393" spans="1:6" s="48" customFormat="1" ht="12.75">
      <c r="A393" s="85"/>
      <c r="B393" s="49" t="s">
        <v>221</v>
      </c>
      <c r="C393" s="85" t="s">
        <v>834</v>
      </c>
      <c r="D393" s="47">
        <v>1</v>
      </c>
      <c r="E393" s="24"/>
      <c r="F393" s="50">
        <f>E393*D393</f>
        <v>0</v>
      </c>
    </row>
    <row r="394" spans="1:6" s="48" customFormat="1" ht="12.75">
      <c r="A394" s="85"/>
      <c r="B394" s="49" t="s">
        <v>68</v>
      </c>
      <c r="C394" s="85" t="s">
        <v>834</v>
      </c>
      <c r="D394" s="47">
        <v>1</v>
      </c>
      <c r="E394" s="24"/>
      <c r="F394" s="50">
        <f>E394*D394</f>
        <v>0</v>
      </c>
    </row>
    <row r="395" spans="1:6" s="60" customFormat="1" ht="12.75">
      <c r="A395" s="63" t="s">
        <v>222</v>
      </c>
      <c r="B395" s="1" t="s">
        <v>223</v>
      </c>
      <c r="C395" s="1"/>
      <c r="D395" s="11"/>
      <c r="E395" s="24"/>
      <c r="F395" s="11"/>
    </row>
    <row r="396" spans="1:6" s="167" customFormat="1" ht="12.75">
      <c r="A396" s="2"/>
      <c r="B396" s="28" t="s">
        <v>224</v>
      </c>
      <c r="C396" s="2" t="s">
        <v>834</v>
      </c>
      <c r="D396" s="19">
        <v>5</v>
      </c>
      <c r="E396" s="24"/>
      <c r="F396" s="17">
        <f>E396*D396</f>
        <v>0</v>
      </c>
    </row>
    <row r="397" spans="1:6" s="48" customFormat="1" ht="12.75">
      <c r="A397" s="87" t="s">
        <v>403</v>
      </c>
      <c r="B397" s="113" t="s">
        <v>124</v>
      </c>
      <c r="C397" s="87"/>
      <c r="D397" s="87"/>
      <c r="E397" s="113"/>
      <c r="F397" s="82"/>
    </row>
    <row r="398" spans="1:6" s="48" customFormat="1" ht="12.75">
      <c r="A398" s="144"/>
      <c r="B398" s="49" t="s">
        <v>121</v>
      </c>
      <c r="C398" s="151" t="s">
        <v>806</v>
      </c>
      <c r="D398" s="47">
        <v>8</v>
      </c>
      <c r="E398" s="24"/>
      <c r="F398" s="50">
        <f>E398*D398</f>
        <v>0</v>
      </c>
    </row>
    <row r="399" spans="1:6" s="48" customFormat="1" ht="12.75">
      <c r="A399" s="144"/>
      <c r="B399" s="49" t="s">
        <v>90</v>
      </c>
      <c r="C399" s="151" t="s">
        <v>806</v>
      </c>
      <c r="D399" s="47">
        <v>2</v>
      </c>
      <c r="E399" s="24"/>
      <c r="F399" s="50">
        <f>E399*D399</f>
        <v>0</v>
      </c>
    </row>
    <row r="400" spans="1:6" s="95" customFormat="1" ht="12.75">
      <c r="A400" s="218" t="s">
        <v>762</v>
      </c>
      <c r="B400" s="218"/>
      <c r="C400" s="218"/>
      <c r="D400" s="218"/>
      <c r="E400" s="218"/>
      <c r="F400" s="15">
        <f>SUM(F384:F399)</f>
        <v>0</v>
      </c>
    </row>
    <row r="401" spans="1:6" s="60" customFormat="1" ht="12.75">
      <c r="A401" s="219"/>
      <c r="B401" s="219"/>
      <c r="C401" s="219"/>
      <c r="D401" s="219"/>
      <c r="E401" s="219"/>
      <c r="F401" s="219"/>
    </row>
    <row r="402" spans="1:6" s="48" customFormat="1" ht="12.75">
      <c r="A402" s="87" t="s">
        <v>200</v>
      </c>
      <c r="B402" s="113" t="s">
        <v>201</v>
      </c>
      <c r="C402" s="87"/>
      <c r="D402" s="87"/>
      <c r="E402" s="152"/>
      <c r="F402" s="82"/>
    </row>
    <row r="403" spans="1:6" s="95" customFormat="1" ht="12.75">
      <c r="A403" s="63" t="s">
        <v>412</v>
      </c>
      <c r="B403" s="68" t="s">
        <v>431</v>
      </c>
      <c r="C403" s="63"/>
      <c r="D403" s="63"/>
      <c r="E403" s="41"/>
      <c r="F403" s="15"/>
    </row>
    <row r="404" spans="1:6" s="48" customFormat="1" ht="12.75">
      <c r="A404" s="63" t="s">
        <v>413</v>
      </c>
      <c r="B404" s="68" t="s">
        <v>826</v>
      </c>
      <c r="C404" s="63"/>
      <c r="D404" s="19"/>
      <c r="E404" s="152"/>
      <c r="F404" s="82"/>
    </row>
    <row r="405" spans="1:6" s="48" customFormat="1" ht="12.75">
      <c r="A405" s="144"/>
      <c r="B405" s="76" t="s">
        <v>432</v>
      </c>
      <c r="C405" s="151" t="s">
        <v>806</v>
      </c>
      <c r="D405" s="47">
        <f>30*6+6+18</f>
        <v>204</v>
      </c>
      <c r="E405" s="24"/>
      <c r="F405" s="50">
        <f>E405*D405</f>
        <v>0</v>
      </c>
    </row>
    <row r="406" spans="1:6" s="48" customFormat="1" ht="12.75">
      <c r="A406" s="144"/>
      <c r="B406" s="76" t="s">
        <v>433</v>
      </c>
      <c r="C406" s="151" t="s">
        <v>806</v>
      </c>
      <c r="D406" s="47">
        <f>17*6+6</f>
        <v>108</v>
      </c>
      <c r="E406" s="24"/>
      <c r="F406" s="50">
        <f>E406*D406</f>
        <v>0</v>
      </c>
    </row>
    <row r="407" spans="1:6" s="48" customFormat="1" ht="12.75">
      <c r="A407" s="144"/>
      <c r="B407" s="76" t="s">
        <v>434</v>
      </c>
      <c r="C407" s="151" t="s">
        <v>806</v>
      </c>
      <c r="D407" s="47">
        <f>19*6+6</f>
        <v>120</v>
      </c>
      <c r="E407" s="24"/>
      <c r="F407" s="50">
        <f>E407*D407</f>
        <v>0</v>
      </c>
    </row>
    <row r="408" spans="1:6" s="48" customFormat="1" ht="12.75">
      <c r="A408" s="144"/>
      <c r="B408" s="76" t="s">
        <v>435</v>
      </c>
      <c r="C408" s="151" t="s">
        <v>806</v>
      </c>
      <c r="D408" s="47">
        <f>34*6+6</f>
        <v>210</v>
      </c>
      <c r="E408" s="24"/>
      <c r="F408" s="50">
        <f>E408*D408</f>
        <v>0</v>
      </c>
    </row>
    <row r="409" spans="1:6" s="48" customFormat="1" ht="12.75">
      <c r="A409" s="144"/>
      <c r="B409" s="76" t="s">
        <v>436</v>
      </c>
      <c r="C409" s="151" t="s">
        <v>806</v>
      </c>
      <c r="D409" s="47">
        <f>16*6+6</f>
        <v>102</v>
      </c>
      <c r="E409" s="24"/>
      <c r="F409" s="50">
        <f>E409*D409</f>
        <v>0</v>
      </c>
    </row>
    <row r="410" spans="1:6" s="48" customFormat="1" ht="12.75">
      <c r="A410" s="63" t="s">
        <v>414</v>
      </c>
      <c r="B410" s="68" t="s">
        <v>437</v>
      </c>
      <c r="C410" s="43"/>
      <c r="D410" s="19"/>
      <c r="E410" s="152"/>
      <c r="F410" s="82"/>
    </row>
    <row r="411" spans="1:6" s="48" customFormat="1" ht="12.75">
      <c r="A411" s="144"/>
      <c r="B411" s="106" t="s">
        <v>438</v>
      </c>
      <c r="C411" s="151" t="s">
        <v>834</v>
      </c>
      <c r="D411" s="47">
        <v>2</v>
      </c>
      <c r="E411" s="24"/>
      <c r="F411" s="50">
        <f>E411*D411</f>
        <v>0</v>
      </c>
    </row>
    <row r="412" spans="1:6" s="48" customFormat="1" ht="12.75">
      <c r="A412" s="63" t="s">
        <v>415</v>
      </c>
      <c r="B412" s="68" t="s">
        <v>852</v>
      </c>
      <c r="C412" s="43"/>
      <c r="D412" s="19"/>
      <c r="E412" s="152"/>
      <c r="F412" s="82"/>
    </row>
    <row r="413" spans="1:6" s="48" customFormat="1" ht="12.75">
      <c r="A413" s="144"/>
      <c r="B413" s="76" t="s">
        <v>439</v>
      </c>
      <c r="C413" s="151" t="s">
        <v>834</v>
      </c>
      <c r="D413" s="47">
        <v>11</v>
      </c>
      <c r="E413" s="24"/>
      <c r="F413" s="50">
        <f aca="true" t="shared" si="15" ref="F413:F420">E413*D413</f>
        <v>0</v>
      </c>
    </row>
    <row r="414" spans="1:6" s="95" customFormat="1" ht="12.75">
      <c r="A414" s="144"/>
      <c r="B414" s="76" t="s">
        <v>440</v>
      </c>
      <c r="C414" s="151" t="s">
        <v>834</v>
      </c>
      <c r="D414" s="47">
        <v>18</v>
      </c>
      <c r="E414" s="24"/>
      <c r="F414" s="50">
        <f t="shared" si="15"/>
        <v>0</v>
      </c>
    </row>
    <row r="415" spans="1:6" s="60" customFormat="1" ht="12.75">
      <c r="A415" s="42"/>
      <c r="B415" s="57" t="s">
        <v>441</v>
      </c>
      <c r="C415" s="43" t="s">
        <v>834</v>
      </c>
      <c r="D415" s="19">
        <v>13</v>
      </c>
      <c r="E415" s="24"/>
      <c r="F415" s="17">
        <f t="shared" si="15"/>
        <v>0</v>
      </c>
    </row>
    <row r="416" spans="1:6" s="60" customFormat="1" ht="12.75">
      <c r="A416" s="42"/>
      <c r="B416" s="57" t="s">
        <v>442</v>
      </c>
      <c r="C416" s="43" t="s">
        <v>834</v>
      </c>
      <c r="D416" s="19">
        <v>33</v>
      </c>
      <c r="E416" s="24"/>
      <c r="F416" s="17">
        <f t="shared" si="15"/>
        <v>0</v>
      </c>
    </row>
    <row r="417" spans="1:6" s="60" customFormat="1" ht="12.75">
      <c r="A417" s="42"/>
      <c r="B417" s="57" t="s">
        <v>443</v>
      </c>
      <c r="C417" s="43" t="s">
        <v>834</v>
      </c>
      <c r="D417" s="19">
        <v>23</v>
      </c>
      <c r="E417" s="24"/>
      <c r="F417" s="17">
        <f t="shared" si="15"/>
        <v>0</v>
      </c>
    </row>
    <row r="418" spans="1:6" s="60" customFormat="1" ht="12.75">
      <c r="A418" s="42"/>
      <c r="B418" s="57" t="s">
        <v>444</v>
      </c>
      <c r="C418" s="43" t="s">
        <v>834</v>
      </c>
      <c r="D418" s="19">
        <v>7</v>
      </c>
      <c r="E418" s="24"/>
      <c r="F418" s="17">
        <f t="shared" si="15"/>
        <v>0</v>
      </c>
    </row>
    <row r="419" spans="1:6" s="60" customFormat="1" ht="12.75">
      <c r="A419" s="42"/>
      <c r="B419" s="57" t="s">
        <v>445</v>
      </c>
      <c r="C419" s="43" t="s">
        <v>834</v>
      </c>
      <c r="D419" s="19">
        <v>80</v>
      </c>
      <c r="E419" s="24"/>
      <c r="F419" s="17">
        <f t="shared" si="15"/>
        <v>0</v>
      </c>
    </row>
    <row r="420" spans="1:6" s="167" customFormat="1" ht="12.75">
      <c r="A420" s="42"/>
      <c r="B420" s="57" t="s">
        <v>446</v>
      </c>
      <c r="C420" s="43" t="s">
        <v>834</v>
      </c>
      <c r="D420" s="19">
        <v>69</v>
      </c>
      <c r="E420" s="24"/>
      <c r="F420" s="17">
        <f t="shared" si="15"/>
        <v>0</v>
      </c>
    </row>
    <row r="421" spans="1:6" s="60" customFormat="1" ht="12.75">
      <c r="A421" s="87" t="s">
        <v>416</v>
      </c>
      <c r="B421" s="113" t="s">
        <v>125</v>
      </c>
      <c r="C421" s="151"/>
      <c r="D421" s="47"/>
      <c r="E421" s="41"/>
      <c r="F421" s="15"/>
    </row>
    <row r="422" spans="1:6" s="60" customFormat="1" ht="12.75">
      <c r="A422" s="42"/>
      <c r="B422" s="32" t="s">
        <v>447</v>
      </c>
      <c r="C422" s="43" t="s">
        <v>834</v>
      </c>
      <c r="D422" s="19">
        <v>6</v>
      </c>
      <c r="E422" s="24"/>
      <c r="F422" s="17">
        <f>E422*D422</f>
        <v>0</v>
      </c>
    </row>
    <row r="423" spans="1:6" s="167" customFormat="1" ht="12.75">
      <c r="A423" s="42"/>
      <c r="B423" s="32" t="s">
        <v>448</v>
      </c>
      <c r="C423" s="43" t="s">
        <v>834</v>
      </c>
      <c r="D423" s="19">
        <v>3</v>
      </c>
      <c r="E423" s="24"/>
      <c r="F423" s="17">
        <f>E423*D423</f>
        <v>0</v>
      </c>
    </row>
    <row r="424" spans="1:6" s="60" customFormat="1" ht="12.75">
      <c r="A424" s="87" t="s">
        <v>417</v>
      </c>
      <c r="B424" s="113" t="s">
        <v>865</v>
      </c>
      <c r="C424" s="151"/>
      <c r="D424" s="47"/>
      <c r="E424" s="24"/>
      <c r="F424" s="15"/>
    </row>
    <row r="425" spans="1:6" s="167" customFormat="1" ht="12.75">
      <c r="A425" s="42"/>
      <c r="B425" s="32" t="s">
        <v>449</v>
      </c>
      <c r="C425" s="43" t="s">
        <v>834</v>
      </c>
      <c r="D425" s="19">
        <v>13</v>
      </c>
      <c r="E425" s="24"/>
      <c r="F425" s="17">
        <f>E425*D425</f>
        <v>0</v>
      </c>
    </row>
    <row r="426" spans="1:6" s="48" customFormat="1" ht="12.75">
      <c r="A426" s="144"/>
      <c r="B426" s="106" t="s">
        <v>450</v>
      </c>
      <c r="C426" s="151" t="s">
        <v>834</v>
      </c>
      <c r="D426" s="47">
        <v>7</v>
      </c>
      <c r="E426" s="24"/>
      <c r="F426" s="50">
        <f>E426*D426</f>
        <v>0</v>
      </c>
    </row>
    <row r="427" spans="1:6" s="95" customFormat="1" ht="12.75">
      <c r="A427" s="144"/>
      <c r="B427" s="106" t="s">
        <v>451</v>
      </c>
      <c r="C427" s="151" t="s">
        <v>834</v>
      </c>
      <c r="D427" s="47">
        <v>8</v>
      </c>
      <c r="E427" s="24"/>
      <c r="F427" s="50">
        <f>E427*D427</f>
        <v>0</v>
      </c>
    </row>
    <row r="428" spans="1:6" s="60" customFormat="1" ht="12.75">
      <c r="A428" s="42"/>
      <c r="B428" s="32" t="s">
        <v>452</v>
      </c>
      <c r="C428" s="43" t="s">
        <v>834</v>
      </c>
      <c r="D428" s="19">
        <v>14</v>
      </c>
      <c r="E428" s="24"/>
      <c r="F428" s="17">
        <f>E428*D428</f>
        <v>0</v>
      </c>
    </row>
    <row r="429" spans="1:6" s="167" customFormat="1" ht="12.75">
      <c r="A429" s="42"/>
      <c r="B429" s="32" t="s">
        <v>453</v>
      </c>
      <c r="C429" s="43" t="s">
        <v>834</v>
      </c>
      <c r="D429" s="19">
        <v>7</v>
      </c>
      <c r="E429" s="24"/>
      <c r="F429" s="17">
        <f>E429*D429</f>
        <v>0</v>
      </c>
    </row>
    <row r="430" spans="1:6" s="60" customFormat="1" ht="12.75">
      <c r="A430" s="87" t="s">
        <v>418</v>
      </c>
      <c r="B430" s="113" t="s">
        <v>647</v>
      </c>
      <c r="C430" s="151"/>
      <c r="D430" s="47"/>
      <c r="E430" s="24"/>
      <c r="F430" s="15"/>
    </row>
    <row r="431" spans="1:6" s="60" customFormat="1" ht="12.75">
      <c r="A431" s="42"/>
      <c r="B431" s="57" t="s">
        <v>454</v>
      </c>
      <c r="C431" s="43" t="s">
        <v>834</v>
      </c>
      <c r="D431" s="19">
        <v>9</v>
      </c>
      <c r="E431" s="24"/>
      <c r="F431" s="17">
        <f>E431*D431</f>
        <v>0</v>
      </c>
    </row>
    <row r="432" spans="1:6" s="60" customFormat="1" ht="12.75">
      <c r="A432" s="42"/>
      <c r="B432" s="57" t="s">
        <v>455</v>
      </c>
      <c r="C432" s="43" t="s">
        <v>834</v>
      </c>
      <c r="D432" s="19">
        <v>2</v>
      </c>
      <c r="E432" s="24"/>
      <c r="F432" s="17">
        <f>E432*D432</f>
        <v>0</v>
      </c>
    </row>
    <row r="433" spans="1:6" s="60" customFormat="1" ht="12.75">
      <c r="A433" s="107" t="s">
        <v>419</v>
      </c>
      <c r="B433" s="113" t="s">
        <v>456</v>
      </c>
      <c r="C433" s="153"/>
      <c r="D433" s="47"/>
      <c r="E433" s="41"/>
      <c r="F433" s="15"/>
    </row>
    <row r="434" spans="1:6" s="60" customFormat="1" ht="12.75">
      <c r="A434" s="42"/>
      <c r="B434" s="32" t="s">
        <v>457</v>
      </c>
      <c r="C434" s="43" t="s">
        <v>834</v>
      </c>
      <c r="D434" s="19">
        <v>23</v>
      </c>
      <c r="E434" s="24"/>
      <c r="F434" s="17">
        <f>E434*D434</f>
        <v>0</v>
      </c>
    </row>
    <row r="435" spans="1:6" s="60" customFormat="1" ht="12.75">
      <c r="A435" s="107" t="s">
        <v>420</v>
      </c>
      <c r="B435" s="113" t="s">
        <v>458</v>
      </c>
      <c r="C435" s="153"/>
      <c r="D435" s="47"/>
      <c r="E435" s="24"/>
      <c r="F435" s="15"/>
    </row>
    <row r="436" spans="1:6" s="167" customFormat="1" ht="12.75">
      <c r="A436" s="42"/>
      <c r="B436" s="32" t="s">
        <v>571</v>
      </c>
      <c r="C436" s="43" t="s">
        <v>834</v>
      </c>
      <c r="D436" s="19">
        <v>23</v>
      </c>
      <c r="E436" s="24"/>
      <c r="F436" s="17">
        <f>E436*D436</f>
        <v>0</v>
      </c>
    </row>
    <row r="437" spans="1:6" s="60" customFormat="1" ht="12.75">
      <c r="A437" s="107" t="s">
        <v>421</v>
      </c>
      <c r="B437" s="113" t="s">
        <v>572</v>
      </c>
      <c r="C437" s="153"/>
      <c r="D437" s="47"/>
      <c r="E437" s="24"/>
      <c r="F437" s="15"/>
    </row>
    <row r="438" spans="1:6" s="60" customFormat="1" ht="12.75">
      <c r="A438" s="42"/>
      <c r="B438" s="32" t="s">
        <v>573</v>
      </c>
      <c r="C438" s="43" t="s">
        <v>834</v>
      </c>
      <c r="D438" s="19">
        <v>17</v>
      </c>
      <c r="E438" s="24"/>
      <c r="F438" s="17">
        <f>E438*D438</f>
        <v>0</v>
      </c>
    </row>
    <row r="439" spans="1:6" s="95" customFormat="1" ht="12.75">
      <c r="A439" s="87" t="s">
        <v>422</v>
      </c>
      <c r="B439" s="113" t="s">
        <v>873</v>
      </c>
      <c r="C439" s="151"/>
      <c r="D439" s="47"/>
      <c r="E439" s="24"/>
      <c r="F439" s="15"/>
    </row>
    <row r="440" spans="1:6" s="60" customFormat="1" ht="12.75">
      <c r="A440" s="42"/>
      <c r="B440" s="32" t="s">
        <v>574</v>
      </c>
      <c r="C440" s="43" t="s">
        <v>834</v>
      </c>
      <c r="D440" s="19">
        <v>23</v>
      </c>
      <c r="E440" s="24"/>
      <c r="F440" s="17">
        <f>E440*D440</f>
        <v>0</v>
      </c>
    </row>
    <row r="441" spans="1:6" s="167" customFormat="1" ht="12.75">
      <c r="A441" s="42"/>
      <c r="B441" s="32" t="s">
        <v>575</v>
      </c>
      <c r="C441" s="43" t="s">
        <v>834</v>
      </c>
      <c r="D441" s="19">
        <v>21</v>
      </c>
      <c r="E441" s="24"/>
      <c r="F441" s="17">
        <f>E441*D441</f>
        <v>0</v>
      </c>
    </row>
    <row r="442" spans="1:6" s="48" customFormat="1" ht="12.75">
      <c r="A442" s="144"/>
      <c r="B442" s="106" t="s">
        <v>576</v>
      </c>
      <c r="C442" s="151" t="s">
        <v>834</v>
      </c>
      <c r="D442" s="47">
        <v>2</v>
      </c>
      <c r="E442" s="24"/>
      <c r="F442" s="50">
        <f>E442*D442</f>
        <v>0</v>
      </c>
    </row>
    <row r="443" spans="1:6" s="48" customFormat="1" ht="12.75">
      <c r="A443" s="144"/>
      <c r="B443" s="106" t="s">
        <v>577</v>
      </c>
      <c r="C443" s="151" t="s">
        <v>834</v>
      </c>
      <c r="D443" s="47">
        <v>4</v>
      </c>
      <c r="E443" s="24"/>
      <c r="F443" s="50">
        <f>E443*D443</f>
        <v>0</v>
      </c>
    </row>
    <row r="444" spans="1:6" s="48" customFormat="1" ht="12.75">
      <c r="A444" s="144"/>
      <c r="B444" s="106" t="s">
        <v>578</v>
      </c>
      <c r="C444" s="151" t="s">
        <v>834</v>
      </c>
      <c r="D444" s="47">
        <v>50</v>
      </c>
      <c r="E444" s="24"/>
      <c r="F444" s="50">
        <f>E444*D444</f>
        <v>0</v>
      </c>
    </row>
    <row r="445" spans="1:6" s="48" customFormat="1" ht="12.75">
      <c r="A445" s="63" t="s">
        <v>423</v>
      </c>
      <c r="B445" s="68" t="s">
        <v>820</v>
      </c>
      <c r="C445" s="43"/>
      <c r="D445" s="19"/>
      <c r="E445" s="41"/>
      <c r="F445" s="82"/>
    </row>
    <row r="446" spans="1:6" s="48" customFormat="1" ht="12.75">
      <c r="A446" s="63" t="s">
        <v>424</v>
      </c>
      <c r="B446" s="68" t="s">
        <v>579</v>
      </c>
      <c r="C446" s="43"/>
      <c r="D446" s="19"/>
      <c r="E446" s="41"/>
      <c r="F446" s="82"/>
    </row>
    <row r="447" spans="1:6" s="60" customFormat="1" ht="12.75">
      <c r="A447" s="63"/>
      <c r="B447" s="57" t="s">
        <v>580</v>
      </c>
      <c r="C447" s="43" t="s">
        <v>834</v>
      </c>
      <c r="D447" s="19">
        <v>4</v>
      </c>
      <c r="E447" s="24"/>
      <c r="F447" s="17">
        <f>E447*D447</f>
        <v>0</v>
      </c>
    </row>
    <row r="448" spans="1:6" s="60" customFormat="1" ht="12.75">
      <c r="A448" s="42"/>
      <c r="B448" s="57" t="s">
        <v>581</v>
      </c>
      <c r="C448" s="43" t="s">
        <v>834</v>
      </c>
      <c r="D448" s="19">
        <v>18</v>
      </c>
      <c r="E448" s="24"/>
      <c r="F448" s="17">
        <f>E448*D448</f>
        <v>0</v>
      </c>
    </row>
    <row r="449" spans="1:6" s="60" customFormat="1" ht="12.75">
      <c r="A449" s="87" t="s">
        <v>425</v>
      </c>
      <c r="B449" s="113" t="s">
        <v>123</v>
      </c>
      <c r="C449" s="87"/>
      <c r="D449" s="47"/>
      <c r="E449" s="24"/>
      <c r="F449" s="15"/>
    </row>
    <row r="450" spans="1:6" s="48" customFormat="1" ht="12.75">
      <c r="A450" s="87"/>
      <c r="B450" s="106" t="s">
        <v>582</v>
      </c>
      <c r="C450" s="151" t="s">
        <v>834</v>
      </c>
      <c r="D450" s="47">
        <v>6</v>
      </c>
      <c r="E450" s="24"/>
      <c r="F450" s="50">
        <f>E450*D450</f>
        <v>0</v>
      </c>
    </row>
    <row r="451" spans="1:6" s="48" customFormat="1" ht="12.75">
      <c r="A451" s="63" t="s">
        <v>426</v>
      </c>
      <c r="B451" s="68" t="s">
        <v>124</v>
      </c>
      <c r="C451" s="43"/>
      <c r="D451" s="19"/>
      <c r="E451" s="24"/>
      <c r="F451" s="82"/>
    </row>
    <row r="452" spans="1:6" s="95" customFormat="1" ht="12.75">
      <c r="A452" s="144"/>
      <c r="B452" s="76" t="s">
        <v>583</v>
      </c>
      <c r="C452" s="151" t="s">
        <v>834</v>
      </c>
      <c r="D452" s="47">
        <v>13</v>
      </c>
      <c r="E452" s="24"/>
      <c r="F452" s="50">
        <f aca="true" t="shared" si="16" ref="F452:F462">E452*D452</f>
        <v>0</v>
      </c>
    </row>
    <row r="453" spans="1:6" s="60" customFormat="1" ht="12.75">
      <c r="A453" s="42"/>
      <c r="B453" s="57" t="s">
        <v>584</v>
      </c>
      <c r="C453" s="43" t="s">
        <v>834</v>
      </c>
      <c r="D453" s="19">
        <v>2</v>
      </c>
      <c r="E453" s="24"/>
      <c r="F453" s="17">
        <f t="shared" si="16"/>
        <v>0</v>
      </c>
    </row>
    <row r="454" spans="1:6" s="60" customFormat="1" ht="12.75">
      <c r="A454" s="42"/>
      <c r="B454" s="57" t="s">
        <v>585</v>
      </c>
      <c r="C454" s="43" t="s">
        <v>834</v>
      </c>
      <c r="D454" s="19">
        <v>5</v>
      </c>
      <c r="E454" s="24"/>
      <c r="F454" s="17">
        <f t="shared" si="16"/>
        <v>0</v>
      </c>
    </row>
    <row r="455" spans="1:6" s="60" customFormat="1" ht="12.75">
      <c r="A455" s="42"/>
      <c r="B455" s="57" t="s">
        <v>586</v>
      </c>
      <c r="C455" s="43" t="s">
        <v>834</v>
      </c>
      <c r="D455" s="19">
        <v>4</v>
      </c>
      <c r="E455" s="24"/>
      <c r="F455" s="17">
        <f t="shared" si="16"/>
        <v>0</v>
      </c>
    </row>
    <row r="456" spans="1:6" s="60" customFormat="1" ht="12.75">
      <c r="A456" s="42"/>
      <c r="B456" s="57" t="s">
        <v>91</v>
      </c>
      <c r="C456" s="43" t="s">
        <v>834</v>
      </c>
      <c r="D456" s="19">
        <v>8</v>
      </c>
      <c r="E456" s="24"/>
      <c r="F456" s="17">
        <f t="shared" si="16"/>
        <v>0</v>
      </c>
    </row>
    <row r="457" spans="1:6" s="60" customFormat="1" ht="12.75">
      <c r="A457" s="42"/>
      <c r="B457" s="57" t="s">
        <v>92</v>
      </c>
      <c r="C457" s="43" t="s">
        <v>834</v>
      </c>
      <c r="D457" s="19">
        <v>40</v>
      </c>
      <c r="E457" s="24"/>
      <c r="F457" s="17">
        <f t="shared" si="16"/>
        <v>0</v>
      </c>
    </row>
    <row r="458" spans="1:6" s="60" customFormat="1" ht="12.75">
      <c r="A458" s="42"/>
      <c r="B458" s="57" t="s">
        <v>587</v>
      </c>
      <c r="C458" s="43" t="s">
        <v>834</v>
      </c>
      <c r="D458" s="19">
        <v>1</v>
      </c>
      <c r="E458" s="24"/>
      <c r="F458" s="17">
        <f t="shared" si="16"/>
        <v>0</v>
      </c>
    </row>
    <row r="459" spans="1:6" s="167" customFormat="1" ht="12.75">
      <c r="A459" s="42"/>
      <c r="B459" s="57" t="s">
        <v>590</v>
      </c>
      <c r="C459" s="43" t="s">
        <v>834</v>
      </c>
      <c r="D459" s="19">
        <v>4</v>
      </c>
      <c r="E459" s="24"/>
      <c r="F459" s="17">
        <f t="shared" si="16"/>
        <v>0</v>
      </c>
    </row>
    <row r="460" spans="1:6" s="48" customFormat="1" ht="12.75">
      <c r="A460" s="144"/>
      <c r="B460" s="76" t="s">
        <v>591</v>
      </c>
      <c r="C460" s="151" t="s">
        <v>834</v>
      </c>
      <c r="D460" s="47">
        <v>4</v>
      </c>
      <c r="E460" s="24"/>
      <c r="F460" s="50">
        <f t="shared" si="16"/>
        <v>0</v>
      </c>
    </row>
    <row r="461" spans="1:6" s="48" customFormat="1" ht="12.75">
      <c r="A461" s="144"/>
      <c r="B461" s="76" t="s">
        <v>592</v>
      </c>
      <c r="C461" s="151" t="s">
        <v>834</v>
      </c>
      <c r="D461" s="47">
        <v>18</v>
      </c>
      <c r="E461" s="24"/>
      <c r="F461" s="50">
        <f t="shared" si="16"/>
        <v>0</v>
      </c>
    </row>
    <row r="462" spans="1:6" s="95" customFormat="1" ht="12.75">
      <c r="A462" s="144"/>
      <c r="B462" s="76" t="s">
        <v>593</v>
      </c>
      <c r="C462" s="151" t="s">
        <v>834</v>
      </c>
      <c r="D462" s="47">
        <v>6</v>
      </c>
      <c r="E462" s="24"/>
      <c r="F462" s="50">
        <f t="shared" si="16"/>
        <v>0</v>
      </c>
    </row>
    <row r="463" spans="1:6" s="48" customFormat="1" ht="12.75">
      <c r="A463" s="63" t="s">
        <v>427</v>
      </c>
      <c r="B463" s="68" t="s">
        <v>594</v>
      </c>
      <c r="C463" s="43"/>
      <c r="D463" s="19"/>
      <c r="E463" s="41"/>
      <c r="F463" s="82"/>
    </row>
    <row r="464" spans="1:6" s="95" customFormat="1" ht="12.75">
      <c r="A464" s="144"/>
      <c r="B464" s="76" t="s">
        <v>598</v>
      </c>
      <c r="C464" s="151" t="s">
        <v>834</v>
      </c>
      <c r="D464" s="47">
        <v>1</v>
      </c>
      <c r="E464" s="24"/>
      <c r="F464" s="50">
        <f>E464*D464</f>
        <v>0</v>
      </c>
    </row>
    <row r="465" spans="1:6" s="60" customFormat="1" ht="12.75">
      <c r="A465" s="42"/>
      <c r="B465" s="57" t="s">
        <v>599</v>
      </c>
      <c r="C465" s="43" t="s">
        <v>834</v>
      </c>
      <c r="D465" s="19">
        <v>1</v>
      </c>
      <c r="E465" s="24"/>
      <c r="F465" s="17">
        <f>E465*D465</f>
        <v>0</v>
      </c>
    </row>
    <row r="466" spans="1:6" s="60" customFormat="1" ht="12.75">
      <c r="A466" s="42"/>
      <c r="B466" s="57" t="s">
        <v>600</v>
      </c>
      <c r="C466" s="43" t="s">
        <v>834</v>
      </c>
      <c r="D466" s="19">
        <v>2</v>
      </c>
      <c r="E466" s="24"/>
      <c r="F466" s="17">
        <f>E466*D466</f>
        <v>0</v>
      </c>
    </row>
    <row r="467" spans="1:6" s="60" customFormat="1" ht="12.75">
      <c r="A467" s="87" t="s">
        <v>428</v>
      </c>
      <c r="B467" s="113" t="s">
        <v>601</v>
      </c>
      <c r="C467" s="151"/>
      <c r="D467" s="47"/>
      <c r="E467" s="41"/>
      <c r="F467" s="15"/>
    </row>
    <row r="468" spans="1:6" s="60" customFormat="1" ht="12.75">
      <c r="A468" s="42"/>
      <c r="B468" s="57" t="s">
        <v>602</v>
      </c>
      <c r="C468" s="43" t="s">
        <v>834</v>
      </c>
      <c r="D468" s="19">
        <v>9</v>
      </c>
      <c r="E468" s="24"/>
      <c r="F468" s="17">
        <f>E468*D468</f>
        <v>0</v>
      </c>
    </row>
    <row r="469" spans="1:6" s="60" customFormat="1" ht="12.75">
      <c r="A469" s="42"/>
      <c r="B469" s="57" t="s">
        <v>603</v>
      </c>
      <c r="C469" s="43" t="s">
        <v>834</v>
      </c>
      <c r="D469" s="19">
        <v>6</v>
      </c>
      <c r="E469" s="24"/>
      <c r="F469" s="17">
        <f>E469*D469</f>
        <v>0</v>
      </c>
    </row>
    <row r="470" spans="1:6" s="60" customFormat="1" ht="12.75">
      <c r="A470" s="87" t="s">
        <v>429</v>
      </c>
      <c r="B470" s="113" t="s">
        <v>604</v>
      </c>
      <c r="C470" s="151"/>
      <c r="D470" s="47"/>
      <c r="E470" s="41"/>
      <c r="F470" s="15"/>
    </row>
    <row r="471" spans="1:6" s="60" customFormat="1" ht="12.75">
      <c r="A471" s="42"/>
      <c r="B471" s="57" t="s">
        <v>605</v>
      </c>
      <c r="C471" s="43" t="s">
        <v>834</v>
      </c>
      <c r="D471" s="19">
        <v>11</v>
      </c>
      <c r="E471" s="24"/>
      <c r="F471" s="17">
        <f>E471*D471</f>
        <v>0</v>
      </c>
    </row>
    <row r="472" spans="1:6" s="60" customFormat="1" ht="12.75">
      <c r="A472" s="42"/>
      <c r="B472" s="57" t="s">
        <v>606</v>
      </c>
      <c r="C472" s="43" t="s">
        <v>834</v>
      </c>
      <c r="D472" s="19">
        <v>13</v>
      </c>
      <c r="E472" s="24"/>
      <c r="F472" s="17">
        <f>E472*D472</f>
        <v>0</v>
      </c>
    </row>
    <row r="473" spans="1:6" s="60" customFormat="1" ht="12.75">
      <c r="A473" s="42"/>
      <c r="B473" s="57" t="s">
        <v>607</v>
      </c>
      <c r="C473" s="43" t="s">
        <v>834</v>
      </c>
      <c r="D473" s="19">
        <v>2</v>
      </c>
      <c r="E473" s="24"/>
      <c r="F473" s="17">
        <f>E473*D473</f>
        <v>0</v>
      </c>
    </row>
    <row r="474" spans="1:6" s="60" customFormat="1" ht="12.75">
      <c r="A474" s="87" t="s">
        <v>430</v>
      </c>
      <c r="B474" s="113" t="s">
        <v>220</v>
      </c>
      <c r="C474" s="151"/>
      <c r="D474" s="47"/>
      <c r="E474" s="41"/>
      <c r="F474" s="15"/>
    </row>
    <row r="475" spans="1:6" s="167" customFormat="1" ht="12.75">
      <c r="A475" s="69"/>
      <c r="B475" s="154" t="s">
        <v>608</v>
      </c>
      <c r="C475" s="70" t="s">
        <v>834</v>
      </c>
      <c r="D475" s="19">
        <v>1</v>
      </c>
      <c r="E475" s="24"/>
      <c r="F475" s="17">
        <f>E475*D475</f>
        <v>0</v>
      </c>
    </row>
    <row r="476" spans="1:6" s="48" customFormat="1" ht="12.75">
      <c r="A476" s="175"/>
      <c r="B476" s="76" t="s">
        <v>609</v>
      </c>
      <c r="C476" s="151" t="s">
        <v>834</v>
      </c>
      <c r="D476" s="47">
        <v>1</v>
      </c>
      <c r="E476" s="24"/>
      <c r="F476" s="50">
        <f>E476*D476</f>
        <v>0</v>
      </c>
    </row>
    <row r="477" spans="1:6" s="60" customFormat="1" ht="12.75">
      <c r="A477" s="195" t="s">
        <v>610</v>
      </c>
      <c r="B477" s="195"/>
      <c r="C477" s="195"/>
      <c r="D477" s="195"/>
      <c r="E477" s="195"/>
      <c r="F477" s="15">
        <f>SUM(F405:F476)</f>
        <v>0</v>
      </c>
    </row>
    <row r="478" spans="1:6" s="167" customFormat="1" ht="12.75">
      <c r="A478" s="2"/>
      <c r="B478" s="32"/>
      <c r="C478" s="6"/>
      <c r="D478" s="19"/>
      <c r="E478" s="24"/>
      <c r="F478" s="19"/>
    </row>
    <row r="479" spans="1:6" s="60" customFormat="1" ht="12.75">
      <c r="A479" s="29" t="s">
        <v>202</v>
      </c>
      <c r="B479" s="68" t="s">
        <v>203</v>
      </c>
      <c r="C479" s="6"/>
      <c r="D479" s="19"/>
      <c r="E479" s="24"/>
      <c r="F479" s="19"/>
    </row>
    <row r="480" spans="1:6" s="48" customFormat="1" ht="12.75">
      <c r="A480" s="83" t="s">
        <v>204</v>
      </c>
      <c r="B480" s="113" t="s">
        <v>205</v>
      </c>
      <c r="C480" s="46"/>
      <c r="D480" s="47"/>
      <c r="E480" s="86"/>
      <c r="F480" s="47"/>
    </row>
    <row r="481" spans="1:6" s="60" customFormat="1" ht="12.75">
      <c r="A481" s="29" t="s">
        <v>293</v>
      </c>
      <c r="B481" s="44" t="s">
        <v>294</v>
      </c>
      <c r="C481" s="2"/>
      <c r="D481" s="17"/>
      <c r="E481" s="18"/>
      <c r="F481" s="17"/>
    </row>
    <row r="482" spans="1:6" s="60" customFormat="1" ht="25.5">
      <c r="A482" s="3"/>
      <c r="B482" s="20" t="s">
        <v>298</v>
      </c>
      <c r="C482" s="2" t="s">
        <v>834</v>
      </c>
      <c r="D482" s="17">
        <v>3</v>
      </c>
      <c r="E482" s="18"/>
      <c r="F482" s="17">
        <f>E482*D482</f>
        <v>0</v>
      </c>
    </row>
    <row r="483" spans="1:6" s="60" customFormat="1" ht="12.75">
      <c r="A483" s="3"/>
      <c r="B483" s="20" t="s">
        <v>468</v>
      </c>
      <c r="C483" s="2" t="s">
        <v>834</v>
      </c>
      <c r="D483" s="17">
        <v>1</v>
      </c>
      <c r="E483" s="24"/>
      <c r="F483" s="17">
        <f>E483*D483</f>
        <v>0</v>
      </c>
    </row>
    <row r="484" spans="1:6" s="60" customFormat="1" ht="12.75">
      <c r="A484" s="3"/>
      <c r="B484" s="20" t="s">
        <v>469</v>
      </c>
      <c r="C484" s="2" t="s">
        <v>834</v>
      </c>
      <c r="D484" s="17">
        <v>3</v>
      </c>
      <c r="E484" s="24"/>
      <c r="F484" s="17">
        <f>E484*D484</f>
        <v>0</v>
      </c>
    </row>
    <row r="485" spans="1:6" s="48" customFormat="1" ht="12.75">
      <c r="A485" s="188" t="s">
        <v>763</v>
      </c>
      <c r="B485" s="188"/>
      <c r="C485" s="188"/>
      <c r="D485" s="188"/>
      <c r="E485" s="188"/>
      <c r="F485" s="82">
        <f>SUM(F482:F484)</f>
        <v>0</v>
      </c>
    </row>
    <row r="486" spans="1:6" s="48" customFormat="1" ht="12.75">
      <c r="A486" s="189"/>
      <c r="B486" s="189"/>
      <c r="C486" s="189"/>
      <c r="D486" s="189"/>
      <c r="E486" s="189"/>
      <c r="F486" s="189"/>
    </row>
    <row r="487" spans="1:6" s="60" customFormat="1" ht="12.75">
      <c r="A487" s="29" t="s">
        <v>299</v>
      </c>
      <c r="B487" s="44" t="s">
        <v>300</v>
      </c>
      <c r="C487" s="2"/>
      <c r="D487" s="17"/>
      <c r="E487" s="18"/>
      <c r="F487" s="17"/>
    </row>
    <row r="488" spans="1:6" s="60" customFormat="1" ht="12.75">
      <c r="A488" s="3"/>
      <c r="B488" s="20" t="s">
        <v>538</v>
      </c>
      <c r="C488" s="2" t="s">
        <v>806</v>
      </c>
      <c r="D488" s="17">
        <v>15</v>
      </c>
      <c r="E488" s="18"/>
      <c r="F488" s="17">
        <f>E488*D488</f>
        <v>0</v>
      </c>
    </row>
    <row r="489" spans="1:6" s="60" customFormat="1" ht="12.75">
      <c r="A489" s="3"/>
      <c r="B489" s="20" t="s">
        <v>59</v>
      </c>
      <c r="C489" s="2" t="s">
        <v>806</v>
      </c>
      <c r="D489" s="17">
        <v>8</v>
      </c>
      <c r="E489" s="18"/>
      <c r="F489" s="17">
        <f>E489*D489</f>
        <v>0</v>
      </c>
    </row>
    <row r="490" spans="1:6" s="48" customFormat="1" ht="12.75">
      <c r="A490" s="188" t="s">
        <v>73</v>
      </c>
      <c r="B490" s="188"/>
      <c r="C490" s="188"/>
      <c r="D490" s="188"/>
      <c r="E490" s="188"/>
      <c r="F490" s="82">
        <f>SUM(F488:F489)</f>
        <v>0</v>
      </c>
    </row>
    <row r="491" spans="1:6" s="48" customFormat="1" ht="12.75">
      <c r="A491" s="189"/>
      <c r="B491" s="189"/>
      <c r="C491" s="189"/>
      <c r="D491" s="189"/>
      <c r="E491" s="189"/>
      <c r="F491" s="189"/>
    </row>
    <row r="492" spans="1:6" s="60" customFormat="1" ht="12.75">
      <c r="A492" s="29" t="s">
        <v>302</v>
      </c>
      <c r="B492" s="44" t="s">
        <v>303</v>
      </c>
      <c r="C492" s="2"/>
      <c r="D492" s="17"/>
      <c r="E492" s="18"/>
      <c r="F492" s="17"/>
    </row>
    <row r="493" spans="1:6" s="48" customFormat="1" ht="25.5">
      <c r="A493" s="83"/>
      <c r="B493" s="74" t="s">
        <v>80</v>
      </c>
      <c r="C493" s="85" t="s">
        <v>834</v>
      </c>
      <c r="D493" s="50">
        <v>1</v>
      </c>
      <c r="E493" s="18"/>
      <c r="F493" s="50">
        <f aca="true" t="shared" si="17" ref="F493:F552">E493*D493</f>
        <v>0</v>
      </c>
    </row>
    <row r="494" spans="1:6" s="48" customFormat="1" ht="25.5">
      <c r="A494" s="85"/>
      <c r="B494" s="74" t="s">
        <v>539</v>
      </c>
      <c r="C494" s="85" t="s">
        <v>834</v>
      </c>
      <c r="D494" s="47">
        <v>1</v>
      </c>
      <c r="E494" s="18"/>
      <c r="F494" s="50">
        <f t="shared" si="17"/>
        <v>0</v>
      </c>
    </row>
    <row r="495" spans="1:6" s="48" customFormat="1" ht="25.5">
      <c r="A495" s="85"/>
      <c r="B495" s="74" t="s">
        <v>540</v>
      </c>
      <c r="C495" s="85" t="s">
        <v>834</v>
      </c>
      <c r="D495" s="47">
        <v>2</v>
      </c>
      <c r="E495" s="18"/>
      <c r="F495" s="50">
        <f t="shared" si="17"/>
        <v>0</v>
      </c>
    </row>
    <row r="496" spans="1:6" s="48" customFormat="1" ht="25.5">
      <c r="A496" s="85"/>
      <c r="B496" s="74" t="s">
        <v>541</v>
      </c>
      <c r="C496" s="85" t="s">
        <v>834</v>
      </c>
      <c r="D496" s="47">
        <v>1</v>
      </c>
      <c r="E496" s="18"/>
      <c r="F496" s="50">
        <f t="shared" si="17"/>
        <v>0</v>
      </c>
    </row>
    <row r="497" spans="1:6" s="48" customFormat="1" ht="25.5">
      <c r="A497" s="85"/>
      <c r="B497" s="74" t="s">
        <v>542</v>
      </c>
      <c r="C497" s="85" t="s">
        <v>834</v>
      </c>
      <c r="D497" s="47">
        <v>1</v>
      </c>
      <c r="E497" s="18"/>
      <c r="F497" s="50">
        <f t="shared" si="17"/>
        <v>0</v>
      </c>
    </row>
    <row r="498" spans="1:6" s="60" customFormat="1" ht="12.75">
      <c r="A498" s="63"/>
      <c r="B498" s="20" t="s">
        <v>471</v>
      </c>
      <c r="C498" s="2" t="s">
        <v>834</v>
      </c>
      <c r="D498" s="19">
        <v>1</v>
      </c>
      <c r="E498" s="18"/>
      <c r="F498" s="17">
        <f t="shared" si="17"/>
        <v>0</v>
      </c>
    </row>
    <row r="499" spans="1:6" s="48" customFormat="1" ht="12.75">
      <c r="A499" s="188" t="s">
        <v>74</v>
      </c>
      <c r="B499" s="188"/>
      <c r="C499" s="188"/>
      <c r="D499" s="188"/>
      <c r="E499" s="188"/>
      <c r="F499" s="82">
        <f>SUM(F493:F498)</f>
        <v>0</v>
      </c>
    </row>
    <row r="500" spans="1:6" s="48" customFormat="1" ht="12.75">
      <c r="A500" s="189"/>
      <c r="B500" s="189"/>
      <c r="C500" s="189"/>
      <c r="D500" s="189"/>
      <c r="E500" s="189"/>
      <c r="F500" s="189"/>
    </row>
    <row r="501" spans="1:6" s="60" customFormat="1" ht="12.75">
      <c r="A501" s="29" t="s">
        <v>306</v>
      </c>
      <c r="B501" s="44" t="s">
        <v>307</v>
      </c>
      <c r="C501" s="2"/>
      <c r="D501" s="17"/>
      <c r="E501" s="18"/>
      <c r="F501" s="17"/>
    </row>
    <row r="502" spans="1:6" s="48" customFormat="1" ht="25.5">
      <c r="A502" s="83"/>
      <c r="B502" s="74" t="s">
        <v>474</v>
      </c>
      <c r="C502" s="85" t="s">
        <v>834</v>
      </c>
      <c r="D502" s="50">
        <v>2</v>
      </c>
      <c r="E502" s="24"/>
      <c r="F502" s="50">
        <f t="shared" si="17"/>
        <v>0</v>
      </c>
    </row>
    <row r="503" spans="1:6" s="60" customFormat="1" ht="25.5">
      <c r="A503" s="29"/>
      <c r="B503" s="20" t="s">
        <v>543</v>
      </c>
      <c r="C503" s="2" t="s">
        <v>834</v>
      </c>
      <c r="D503" s="17">
        <v>1</v>
      </c>
      <c r="E503" s="18"/>
      <c r="F503" s="17">
        <f t="shared" si="17"/>
        <v>0</v>
      </c>
    </row>
    <row r="504" spans="1:6" s="48" customFormat="1" ht="38.25">
      <c r="A504" s="83"/>
      <c r="B504" s="74" t="s">
        <v>308</v>
      </c>
      <c r="C504" s="85" t="s">
        <v>834</v>
      </c>
      <c r="D504" s="50">
        <v>1</v>
      </c>
      <c r="E504" s="24"/>
      <c r="F504" s="50">
        <f t="shared" si="17"/>
        <v>0</v>
      </c>
    </row>
    <row r="505" spans="1:6" s="60" customFormat="1" ht="12.75">
      <c r="A505" s="218" t="s">
        <v>75</v>
      </c>
      <c r="B505" s="218"/>
      <c r="C505" s="218"/>
      <c r="D505" s="218"/>
      <c r="E505" s="218"/>
      <c r="F505" s="15">
        <f>SUM(F502:F504)</f>
        <v>0</v>
      </c>
    </row>
    <row r="506" spans="1:6" s="60" customFormat="1" ht="12.75">
      <c r="A506" s="219"/>
      <c r="B506" s="219"/>
      <c r="C506" s="219"/>
      <c r="D506" s="219"/>
      <c r="E506" s="219"/>
      <c r="F506" s="219"/>
    </row>
    <row r="507" spans="1:6" s="48" customFormat="1" ht="12.75">
      <c r="A507" s="83" t="s">
        <v>309</v>
      </c>
      <c r="B507" s="102" t="s">
        <v>657</v>
      </c>
      <c r="C507" s="77"/>
      <c r="D507" s="50"/>
      <c r="E507" s="86"/>
      <c r="F507" s="50"/>
    </row>
    <row r="508" spans="1:6" s="48" customFormat="1" ht="12.75">
      <c r="A508" s="77"/>
      <c r="B508" s="74" t="s">
        <v>478</v>
      </c>
      <c r="C508" s="77" t="s">
        <v>806</v>
      </c>
      <c r="D508" s="50">
        <v>160</v>
      </c>
      <c r="E508" s="18"/>
      <c r="F508" s="50">
        <f t="shared" si="17"/>
        <v>0</v>
      </c>
    </row>
    <row r="509" spans="1:6" s="48" customFormat="1" ht="12.75">
      <c r="A509" s="77"/>
      <c r="B509" s="74" t="s">
        <v>479</v>
      </c>
      <c r="C509" s="77" t="s">
        <v>806</v>
      </c>
      <c r="D509" s="50">
        <v>1250</v>
      </c>
      <c r="E509" s="18"/>
      <c r="F509" s="50">
        <f t="shared" si="17"/>
        <v>0</v>
      </c>
    </row>
    <row r="510" spans="1:6" s="48" customFormat="1" ht="12.75">
      <c r="A510" s="77"/>
      <c r="B510" s="74" t="s">
        <v>480</v>
      </c>
      <c r="C510" s="77" t="s">
        <v>806</v>
      </c>
      <c r="D510" s="50">
        <v>200</v>
      </c>
      <c r="E510" s="18"/>
      <c r="F510" s="50">
        <f t="shared" si="17"/>
        <v>0</v>
      </c>
    </row>
    <row r="511" spans="1:6" s="48" customFormat="1" ht="12.75">
      <c r="A511" s="77"/>
      <c r="B511" s="74" t="s">
        <v>310</v>
      </c>
      <c r="C511" s="77" t="s">
        <v>834</v>
      </c>
      <c r="D511" s="50">
        <v>25</v>
      </c>
      <c r="E511" s="18"/>
      <c r="F511" s="50">
        <f t="shared" si="17"/>
        <v>0</v>
      </c>
    </row>
    <row r="512" spans="1:6" s="60" customFormat="1" ht="12.75">
      <c r="A512" s="29"/>
      <c r="B512" s="20" t="s">
        <v>658</v>
      </c>
      <c r="C512" s="3" t="s">
        <v>806</v>
      </c>
      <c r="D512" s="17">
        <v>30</v>
      </c>
      <c r="E512" s="18"/>
      <c r="F512" s="17">
        <f t="shared" si="17"/>
        <v>0</v>
      </c>
    </row>
    <row r="513" spans="1:6" s="48" customFormat="1" ht="12.75">
      <c r="A513" s="83"/>
      <c r="B513" s="74" t="s">
        <v>61</v>
      </c>
      <c r="C513" s="77" t="s">
        <v>806</v>
      </c>
      <c r="D513" s="50">
        <v>55</v>
      </c>
      <c r="E513" s="18"/>
      <c r="F513" s="50">
        <f t="shared" si="17"/>
        <v>0</v>
      </c>
    </row>
    <row r="514" spans="1:6" s="60" customFormat="1" ht="12.75">
      <c r="A514" s="29"/>
      <c r="B514" s="20" t="s">
        <v>62</v>
      </c>
      <c r="C514" s="3" t="s">
        <v>806</v>
      </c>
      <c r="D514" s="17">
        <v>60</v>
      </c>
      <c r="E514" s="18"/>
      <c r="F514" s="17">
        <f t="shared" si="17"/>
        <v>0</v>
      </c>
    </row>
    <row r="515" spans="1:6" s="48" customFormat="1" ht="12.75">
      <c r="A515" s="83"/>
      <c r="B515" s="74" t="s">
        <v>63</v>
      </c>
      <c r="C515" s="77" t="s">
        <v>806</v>
      </c>
      <c r="D515" s="50">
        <v>60</v>
      </c>
      <c r="E515" s="18"/>
      <c r="F515" s="50">
        <f t="shared" si="17"/>
        <v>0</v>
      </c>
    </row>
    <row r="516" spans="1:6" s="60" customFormat="1" ht="12.75">
      <c r="A516" s="29"/>
      <c r="B516" s="20" t="s">
        <v>64</v>
      </c>
      <c r="C516" s="3" t="s">
        <v>806</v>
      </c>
      <c r="D516" s="17">
        <v>200</v>
      </c>
      <c r="E516" s="18"/>
      <c r="F516" s="17">
        <f t="shared" si="17"/>
        <v>0</v>
      </c>
    </row>
    <row r="517" spans="1:6" s="60" customFormat="1" ht="12.75">
      <c r="A517" s="3"/>
      <c r="B517" s="20" t="s">
        <v>311</v>
      </c>
      <c r="C517" s="3" t="s">
        <v>834</v>
      </c>
      <c r="D517" s="17">
        <v>180</v>
      </c>
      <c r="E517" s="18"/>
      <c r="F517" s="17">
        <f t="shared" si="17"/>
        <v>0</v>
      </c>
    </row>
    <row r="518" spans="1:6" s="60" customFormat="1" ht="12.75">
      <c r="A518" s="3"/>
      <c r="B518" s="20" t="s">
        <v>401</v>
      </c>
      <c r="C518" s="3" t="s">
        <v>834</v>
      </c>
      <c r="D518" s="17">
        <v>800</v>
      </c>
      <c r="E518" s="18"/>
      <c r="F518" s="17">
        <f>E518*D518</f>
        <v>0</v>
      </c>
    </row>
    <row r="519" spans="1:6" s="60" customFormat="1" ht="12.75">
      <c r="A519" s="3"/>
      <c r="B519" s="20" t="s">
        <v>402</v>
      </c>
      <c r="C519" s="3" t="s">
        <v>834</v>
      </c>
      <c r="D519" s="17">
        <v>120</v>
      </c>
      <c r="E519" s="18"/>
      <c r="F519" s="17">
        <f t="shared" si="17"/>
        <v>0</v>
      </c>
    </row>
    <row r="520" spans="1:6" s="48" customFormat="1" ht="12.75">
      <c r="A520" s="188" t="s">
        <v>76</v>
      </c>
      <c r="B520" s="188"/>
      <c r="C520" s="188"/>
      <c r="D520" s="188"/>
      <c r="E520" s="188"/>
      <c r="F520" s="82">
        <f>SUM(F508:F519)</f>
        <v>0</v>
      </c>
    </row>
    <row r="521" spans="1:6" s="48" customFormat="1" ht="12.75">
      <c r="A521" s="189"/>
      <c r="B521" s="189"/>
      <c r="C521" s="189"/>
      <c r="D521" s="189"/>
      <c r="E521" s="189"/>
      <c r="F521" s="189"/>
    </row>
    <row r="522" spans="1:6" s="60" customFormat="1" ht="12.75">
      <c r="A522" s="29" t="s">
        <v>313</v>
      </c>
      <c r="B522" s="44" t="s">
        <v>314</v>
      </c>
      <c r="C522" s="3"/>
      <c r="D522" s="17"/>
      <c r="E522" s="18"/>
      <c r="F522" s="17"/>
    </row>
    <row r="523" spans="1:6" s="48" customFormat="1" ht="25.5">
      <c r="A523" s="83"/>
      <c r="B523" s="20" t="s">
        <v>315</v>
      </c>
      <c r="C523" s="77"/>
      <c r="D523" s="50"/>
      <c r="E523" s="88"/>
      <c r="F523" s="50"/>
    </row>
    <row r="524" spans="1:6" s="60" customFormat="1" ht="12.75">
      <c r="A524" s="29"/>
      <c r="B524" s="20" t="s">
        <v>316</v>
      </c>
      <c r="C524" s="3" t="s">
        <v>806</v>
      </c>
      <c r="D524" s="17">
        <v>7200</v>
      </c>
      <c r="E524" s="18"/>
      <c r="F524" s="17">
        <f t="shared" si="17"/>
        <v>0</v>
      </c>
    </row>
    <row r="525" spans="1:6" s="48" customFormat="1" ht="12.75">
      <c r="A525" s="83"/>
      <c r="B525" s="74" t="s">
        <v>317</v>
      </c>
      <c r="C525" s="77" t="s">
        <v>806</v>
      </c>
      <c r="D525" s="50">
        <v>750</v>
      </c>
      <c r="E525" s="18"/>
      <c r="F525" s="50">
        <f t="shared" si="17"/>
        <v>0</v>
      </c>
    </row>
    <row r="526" spans="1:6" s="60" customFormat="1" ht="12.75">
      <c r="A526" s="29"/>
      <c r="B526" s="20" t="s">
        <v>318</v>
      </c>
      <c r="C526" s="3" t="s">
        <v>806</v>
      </c>
      <c r="D526" s="17">
        <v>300</v>
      </c>
      <c r="E526" s="18"/>
      <c r="F526" s="17">
        <f t="shared" si="17"/>
        <v>0</v>
      </c>
    </row>
    <row r="527" spans="1:6" s="48" customFormat="1" ht="25.5">
      <c r="A527" s="83"/>
      <c r="B527" s="20" t="s">
        <v>321</v>
      </c>
      <c r="C527" s="77"/>
      <c r="D527" s="50"/>
      <c r="E527" s="88"/>
      <c r="F527" s="50"/>
    </row>
    <row r="528" spans="1:6" s="60" customFormat="1" ht="12.75">
      <c r="A528" s="29"/>
      <c r="B528" s="20" t="s">
        <v>318</v>
      </c>
      <c r="C528" s="3" t="s">
        <v>806</v>
      </c>
      <c r="D528" s="17">
        <v>400</v>
      </c>
      <c r="E528" s="184"/>
      <c r="F528" s="17">
        <f aca="true" t="shared" si="18" ref="F528:F533">E528*D528</f>
        <v>0</v>
      </c>
    </row>
    <row r="529" spans="1:6" s="60" customFormat="1" ht="12.75">
      <c r="A529" s="29"/>
      <c r="B529" s="20" t="s">
        <v>568</v>
      </c>
      <c r="C529" s="3" t="s">
        <v>806</v>
      </c>
      <c r="D529" s="17">
        <v>100</v>
      </c>
      <c r="E529" s="184"/>
      <c r="F529" s="17">
        <f t="shared" si="18"/>
        <v>0</v>
      </c>
    </row>
    <row r="530" spans="1:6" s="48" customFormat="1" ht="12.75">
      <c r="A530" s="83"/>
      <c r="B530" s="74" t="s">
        <v>322</v>
      </c>
      <c r="C530" s="77" t="s">
        <v>806</v>
      </c>
      <c r="D530" s="50">
        <v>500</v>
      </c>
      <c r="E530" s="184"/>
      <c r="F530" s="50">
        <f t="shared" si="18"/>
        <v>0</v>
      </c>
    </row>
    <row r="531" spans="1:6" s="60" customFormat="1" ht="12.75">
      <c r="A531" s="29"/>
      <c r="B531" s="20" t="s">
        <v>323</v>
      </c>
      <c r="C531" s="3" t="s">
        <v>806</v>
      </c>
      <c r="D531" s="17">
        <v>25</v>
      </c>
      <c r="E531" s="184"/>
      <c r="F531" s="17">
        <f t="shared" si="18"/>
        <v>0</v>
      </c>
    </row>
    <row r="532" spans="1:6" s="48" customFormat="1" ht="12.75">
      <c r="A532" s="83"/>
      <c r="B532" s="74" t="s">
        <v>65</v>
      </c>
      <c r="C532" s="77" t="s">
        <v>806</v>
      </c>
      <c r="D532" s="50">
        <v>125</v>
      </c>
      <c r="E532" s="184"/>
      <c r="F532" s="50">
        <f t="shared" si="18"/>
        <v>0</v>
      </c>
    </row>
    <row r="533" spans="1:6" s="60" customFormat="1" ht="12.75">
      <c r="A533" s="29"/>
      <c r="B533" s="20" t="s">
        <v>324</v>
      </c>
      <c r="C533" s="3" t="s">
        <v>806</v>
      </c>
      <c r="D533" s="17">
        <v>130</v>
      </c>
      <c r="E533" s="184"/>
      <c r="F533" s="17">
        <f t="shared" si="18"/>
        <v>0</v>
      </c>
    </row>
    <row r="534" spans="1:6" s="60" customFormat="1" ht="25.5">
      <c r="A534" s="29"/>
      <c r="B534" s="20" t="s">
        <v>325</v>
      </c>
      <c r="C534" s="3"/>
      <c r="D534" s="17"/>
      <c r="E534" s="18"/>
      <c r="F534" s="17"/>
    </row>
    <row r="535" spans="1:6" s="48" customFormat="1" ht="12.75">
      <c r="A535" s="83"/>
      <c r="B535" s="74" t="s">
        <v>326</v>
      </c>
      <c r="C535" s="77" t="s">
        <v>806</v>
      </c>
      <c r="D535" s="50">
        <v>50</v>
      </c>
      <c r="E535" s="18"/>
      <c r="F535" s="50">
        <f t="shared" si="17"/>
        <v>0</v>
      </c>
    </row>
    <row r="536" spans="1:6" s="60" customFormat="1" ht="12.75">
      <c r="A536" s="29"/>
      <c r="B536" s="20" t="s">
        <v>327</v>
      </c>
      <c r="C536" s="3" t="s">
        <v>806</v>
      </c>
      <c r="D536" s="17">
        <v>60</v>
      </c>
      <c r="E536" s="18"/>
      <c r="F536" s="17">
        <f t="shared" si="17"/>
        <v>0</v>
      </c>
    </row>
    <row r="537" spans="1:6" s="48" customFormat="1" ht="12.75">
      <c r="A537" s="188" t="s">
        <v>77</v>
      </c>
      <c r="B537" s="188"/>
      <c r="C537" s="188"/>
      <c r="D537" s="188"/>
      <c r="E537" s="188"/>
      <c r="F537" s="82">
        <f>SUM(F524:F536)</f>
        <v>0</v>
      </c>
    </row>
    <row r="538" spans="1:6" s="48" customFormat="1" ht="12.75">
      <c r="A538" s="189"/>
      <c r="B538" s="189"/>
      <c r="C538" s="189"/>
      <c r="D538" s="189"/>
      <c r="E538" s="189"/>
      <c r="F538" s="189"/>
    </row>
    <row r="539" spans="1:6" s="60" customFormat="1" ht="12.75">
      <c r="A539" s="29" t="s">
        <v>328</v>
      </c>
      <c r="B539" s="44" t="s">
        <v>329</v>
      </c>
      <c r="C539" s="3"/>
      <c r="D539" s="17"/>
      <c r="E539" s="18"/>
      <c r="F539" s="17"/>
    </row>
    <row r="540" spans="1:6" s="48" customFormat="1" ht="12.75">
      <c r="A540" s="83"/>
      <c r="B540" s="74" t="s">
        <v>330</v>
      </c>
      <c r="C540" s="77" t="s">
        <v>834</v>
      </c>
      <c r="D540" s="50">
        <v>8</v>
      </c>
      <c r="E540" s="18"/>
      <c r="F540" s="50">
        <f t="shared" si="17"/>
        <v>0</v>
      </c>
    </row>
    <row r="541" spans="1:6" s="60" customFormat="1" ht="12.75">
      <c r="A541" s="29"/>
      <c r="B541" s="20" t="s">
        <v>331</v>
      </c>
      <c r="C541" s="3" t="s">
        <v>834</v>
      </c>
      <c r="D541" s="17">
        <v>12</v>
      </c>
      <c r="E541" s="18"/>
      <c r="F541" s="17">
        <f t="shared" si="17"/>
        <v>0</v>
      </c>
    </row>
    <row r="542" spans="1:6" s="48" customFormat="1" ht="12.75">
      <c r="A542" s="83"/>
      <c r="B542" s="74" t="s">
        <v>332</v>
      </c>
      <c r="C542" s="77" t="s">
        <v>834</v>
      </c>
      <c r="D542" s="50">
        <v>14</v>
      </c>
      <c r="E542" s="18"/>
      <c r="F542" s="50">
        <f t="shared" si="17"/>
        <v>0</v>
      </c>
    </row>
    <row r="543" spans="1:6" s="60" customFormat="1" ht="12.75">
      <c r="A543" s="29"/>
      <c r="B543" s="20" t="s">
        <v>333</v>
      </c>
      <c r="C543" s="3" t="s">
        <v>834</v>
      </c>
      <c r="D543" s="17">
        <v>3</v>
      </c>
      <c r="E543" s="18"/>
      <c r="F543" s="17">
        <f t="shared" si="17"/>
        <v>0</v>
      </c>
    </row>
    <row r="544" spans="1:6" s="48" customFormat="1" ht="12.75">
      <c r="A544" s="83"/>
      <c r="B544" s="74" t="s">
        <v>334</v>
      </c>
      <c r="C544" s="77" t="s">
        <v>834</v>
      </c>
      <c r="D544" s="50">
        <v>5</v>
      </c>
      <c r="E544" s="18"/>
      <c r="F544" s="50">
        <f t="shared" si="17"/>
        <v>0</v>
      </c>
    </row>
    <row r="545" spans="1:6" s="60" customFormat="1" ht="12.75">
      <c r="A545" s="29"/>
      <c r="B545" s="20" t="s">
        <v>335</v>
      </c>
      <c r="C545" s="3" t="s">
        <v>834</v>
      </c>
      <c r="D545" s="17">
        <v>8</v>
      </c>
      <c r="E545" s="18"/>
      <c r="F545" s="17">
        <f t="shared" si="17"/>
        <v>0</v>
      </c>
    </row>
    <row r="546" spans="1:6" s="48" customFormat="1" ht="12.75">
      <c r="A546" s="83"/>
      <c r="B546" s="74" t="s">
        <v>336</v>
      </c>
      <c r="C546" s="77" t="s">
        <v>834</v>
      </c>
      <c r="D546" s="50">
        <v>14</v>
      </c>
      <c r="E546" s="18"/>
      <c r="F546" s="50">
        <f t="shared" si="17"/>
        <v>0</v>
      </c>
    </row>
    <row r="547" spans="1:6" s="60" customFormat="1" ht="12.75">
      <c r="A547" s="29"/>
      <c r="B547" s="20" t="s">
        <v>337</v>
      </c>
      <c r="C547" s="3" t="s">
        <v>834</v>
      </c>
      <c r="D547" s="17">
        <v>20</v>
      </c>
      <c r="E547" s="18"/>
      <c r="F547" s="17">
        <f t="shared" si="17"/>
        <v>0</v>
      </c>
    </row>
    <row r="548" spans="1:6" s="60" customFormat="1" ht="12.75">
      <c r="A548" s="3"/>
      <c r="B548" s="20" t="s">
        <v>338</v>
      </c>
      <c r="C548" s="3" t="s">
        <v>834</v>
      </c>
      <c r="D548" s="17">
        <v>300</v>
      </c>
      <c r="E548" s="18"/>
      <c r="F548" s="17">
        <f t="shared" si="17"/>
        <v>0</v>
      </c>
    </row>
    <row r="549" spans="1:6" s="48" customFormat="1" ht="12.75">
      <c r="A549" s="83"/>
      <c r="B549" s="74" t="s">
        <v>339</v>
      </c>
      <c r="C549" s="77" t="s">
        <v>834</v>
      </c>
      <c r="D549" s="50">
        <v>150</v>
      </c>
      <c r="E549" s="18"/>
      <c r="F549" s="50">
        <f t="shared" si="17"/>
        <v>0</v>
      </c>
    </row>
    <row r="550" spans="1:6" s="60" customFormat="1" ht="12.75">
      <c r="A550" s="29"/>
      <c r="B550" s="20" t="s">
        <v>340</v>
      </c>
      <c r="C550" s="3" t="s">
        <v>834</v>
      </c>
      <c r="D550" s="17">
        <v>3</v>
      </c>
      <c r="E550" s="18"/>
      <c r="F550" s="17">
        <f t="shared" si="17"/>
        <v>0</v>
      </c>
    </row>
    <row r="551" spans="1:6" s="48" customFormat="1" ht="12.75">
      <c r="A551" s="83"/>
      <c r="B551" s="74" t="s">
        <v>341</v>
      </c>
      <c r="C551" s="77" t="s">
        <v>834</v>
      </c>
      <c r="D551" s="50">
        <v>8</v>
      </c>
      <c r="E551" s="18"/>
      <c r="F551" s="50">
        <f t="shared" si="17"/>
        <v>0</v>
      </c>
    </row>
    <row r="552" spans="1:6" s="60" customFormat="1" ht="12.75">
      <c r="A552" s="29"/>
      <c r="B552" s="20" t="s">
        <v>342</v>
      </c>
      <c r="C552" s="3" t="s">
        <v>834</v>
      </c>
      <c r="D552" s="17">
        <v>8</v>
      </c>
      <c r="E552" s="18"/>
      <c r="F552" s="17">
        <f t="shared" si="17"/>
        <v>0</v>
      </c>
    </row>
    <row r="553" spans="1:6" s="48" customFormat="1" ht="12.75">
      <c r="A553" s="188" t="s">
        <v>78</v>
      </c>
      <c r="B553" s="188"/>
      <c r="C553" s="188"/>
      <c r="D553" s="188"/>
      <c r="E553" s="188"/>
      <c r="F553" s="82">
        <f>SUM(F540:F552)</f>
        <v>0</v>
      </c>
    </row>
    <row r="554" spans="1:6" s="48" customFormat="1" ht="12.75">
      <c r="A554" s="189"/>
      <c r="B554" s="189"/>
      <c r="C554" s="189"/>
      <c r="D554" s="189"/>
      <c r="E554" s="189"/>
      <c r="F554" s="189"/>
    </row>
    <row r="555" spans="1:6" s="60" customFormat="1" ht="12.75">
      <c r="A555" s="29" t="s">
        <v>343</v>
      </c>
      <c r="B555" s="44" t="s">
        <v>344</v>
      </c>
      <c r="C555" s="29"/>
      <c r="D555" s="15"/>
      <c r="E555" s="18"/>
      <c r="F555" s="17"/>
    </row>
    <row r="556" spans="1:6" s="60" customFormat="1" ht="12.75">
      <c r="A556" s="3"/>
      <c r="B556" s="20" t="s">
        <v>544</v>
      </c>
      <c r="C556" s="3" t="s">
        <v>834</v>
      </c>
      <c r="D556" s="17">
        <v>4</v>
      </c>
      <c r="E556" s="18"/>
      <c r="F556" s="17">
        <f aca="true" t="shared" si="19" ref="F556:F567">E556*D556</f>
        <v>0</v>
      </c>
    </row>
    <row r="557" spans="1:6" s="60" customFormat="1" ht="12.75">
      <c r="A557" s="3"/>
      <c r="B557" s="20" t="s">
        <v>545</v>
      </c>
      <c r="C557" s="3" t="s">
        <v>834</v>
      </c>
      <c r="D557" s="17">
        <v>1</v>
      </c>
      <c r="E557" s="18"/>
      <c r="F557" s="17">
        <f t="shared" si="19"/>
        <v>0</v>
      </c>
    </row>
    <row r="558" spans="1:6" s="60" customFormat="1" ht="12.75">
      <c r="A558" s="3"/>
      <c r="B558" s="20" t="s">
        <v>546</v>
      </c>
      <c r="C558" s="3" t="s">
        <v>834</v>
      </c>
      <c r="D558" s="17">
        <v>1</v>
      </c>
      <c r="E558" s="18"/>
      <c r="F558" s="17">
        <f t="shared" si="19"/>
        <v>0</v>
      </c>
    </row>
    <row r="559" spans="1:6" s="60" customFormat="1" ht="12.75">
      <c r="A559" s="3"/>
      <c r="B559" s="20" t="s">
        <v>547</v>
      </c>
      <c r="C559" s="3" t="s">
        <v>834</v>
      </c>
      <c r="D559" s="17">
        <v>3</v>
      </c>
      <c r="E559" s="18"/>
      <c r="F559" s="17">
        <f t="shared" si="19"/>
        <v>0</v>
      </c>
    </row>
    <row r="560" spans="1:6" s="60" customFormat="1" ht="12.75">
      <c r="A560" s="3"/>
      <c r="B560" s="20" t="s">
        <v>548</v>
      </c>
      <c r="C560" s="3" t="s">
        <v>834</v>
      </c>
      <c r="D560" s="17">
        <v>1</v>
      </c>
      <c r="E560" s="18"/>
      <c r="F560" s="17">
        <f t="shared" si="19"/>
        <v>0</v>
      </c>
    </row>
    <row r="561" spans="1:6" s="60" customFormat="1" ht="25.5">
      <c r="A561" s="3"/>
      <c r="B561" s="20" t="s">
        <v>549</v>
      </c>
      <c r="C561" s="3" t="s">
        <v>834</v>
      </c>
      <c r="D561" s="17">
        <v>1</v>
      </c>
      <c r="E561" s="18"/>
      <c r="F561" s="17">
        <f t="shared" si="19"/>
        <v>0</v>
      </c>
    </row>
    <row r="562" spans="1:6" s="60" customFormat="1" ht="25.5">
      <c r="A562" s="3"/>
      <c r="B562" s="20" t="s">
        <v>487</v>
      </c>
      <c r="C562" s="3" t="s">
        <v>834</v>
      </c>
      <c r="D562" s="17">
        <v>1</v>
      </c>
      <c r="E562" s="18"/>
      <c r="F562" s="17">
        <f t="shared" si="19"/>
        <v>0</v>
      </c>
    </row>
    <row r="563" spans="1:6" s="60" customFormat="1" ht="25.5">
      <c r="A563" s="3"/>
      <c r="B563" s="20" t="s">
        <v>550</v>
      </c>
      <c r="C563" s="3" t="s">
        <v>834</v>
      </c>
      <c r="D563" s="17">
        <v>1</v>
      </c>
      <c r="E563" s="18"/>
      <c r="F563" s="17">
        <f t="shared" si="19"/>
        <v>0</v>
      </c>
    </row>
    <row r="564" spans="1:6" s="60" customFormat="1" ht="25.5">
      <c r="A564" s="3"/>
      <c r="B564" s="20" t="s">
        <v>551</v>
      </c>
      <c r="C564" s="3" t="s">
        <v>834</v>
      </c>
      <c r="D564" s="17">
        <v>1</v>
      </c>
      <c r="E564" s="18"/>
      <c r="F564" s="17">
        <f t="shared" si="19"/>
        <v>0</v>
      </c>
    </row>
    <row r="565" spans="1:6" s="60" customFormat="1" ht="25.5">
      <c r="A565" s="3"/>
      <c r="B565" s="20" t="s">
        <v>552</v>
      </c>
      <c r="C565" s="3" t="s">
        <v>834</v>
      </c>
      <c r="D565" s="17">
        <v>1</v>
      </c>
      <c r="E565" s="18"/>
      <c r="F565" s="17">
        <f t="shared" si="19"/>
        <v>0</v>
      </c>
    </row>
    <row r="566" spans="1:6" s="60" customFormat="1" ht="25.5">
      <c r="A566" s="3"/>
      <c r="B566" s="20" t="s">
        <v>553</v>
      </c>
      <c r="C566" s="3" t="s">
        <v>834</v>
      </c>
      <c r="D566" s="17">
        <v>3</v>
      </c>
      <c r="E566" s="18"/>
      <c r="F566" s="17">
        <f t="shared" si="19"/>
        <v>0</v>
      </c>
    </row>
    <row r="567" spans="1:6" s="60" customFormat="1" ht="25.5">
      <c r="A567" s="3"/>
      <c r="B567" s="20" t="s">
        <v>554</v>
      </c>
      <c r="C567" s="3" t="s">
        <v>834</v>
      </c>
      <c r="D567" s="17">
        <v>2</v>
      </c>
      <c r="E567" s="18"/>
      <c r="F567" s="17">
        <f t="shared" si="19"/>
        <v>0</v>
      </c>
    </row>
    <row r="568" spans="1:6" s="48" customFormat="1" ht="12.75">
      <c r="A568" s="194" t="s">
        <v>79</v>
      </c>
      <c r="B568" s="194"/>
      <c r="C568" s="194"/>
      <c r="D568" s="194"/>
      <c r="E568" s="194"/>
      <c r="F568" s="82">
        <f>SUM(F556:F567)</f>
        <v>0</v>
      </c>
    </row>
    <row r="569" spans="1:6" s="48" customFormat="1" ht="12.75">
      <c r="A569" s="189"/>
      <c r="B569" s="189"/>
      <c r="C569" s="189"/>
      <c r="D569" s="189"/>
      <c r="E569" s="189"/>
      <c r="F569" s="189"/>
    </row>
    <row r="570" spans="1:6" s="60" customFormat="1" ht="12.75">
      <c r="A570" s="29" t="s">
        <v>382</v>
      </c>
      <c r="B570" s="44" t="s">
        <v>383</v>
      </c>
      <c r="C570" s="3"/>
      <c r="D570" s="17"/>
      <c r="E570" s="18"/>
      <c r="F570" s="17"/>
    </row>
    <row r="571" spans="1:6" s="48" customFormat="1" ht="12.75">
      <c r="A571" s="83"/>
      <c r="B571" s="74" t="s">
        <v>493</v>
      </c>
      <c r="C571" s="77" t="s">
        <v>834</v>
      </c>
      <c r="D571" s="50">
        <v>51</v>
      </c>
      <c r="E571" s="18"/>
      <c r="F571" s="50">
        <f aca="true" t="shared" si="20" ref="F571:F586">E571*D571</f>
        <v>0</v>
      </c>
    </row>
    <row r="572" spans="1:6" s="60" customFormat="1" ht="12.75">
      <c r="A572" s="29"/>
      <c r="B572" s="20" t="s">
        <v>494</v>
      </c>
      <c r="C572" s="3" t="s">
        <v>834</v>
      </c>
      <c r="D572" s="17">
        <v>2</v>
      </c>
      <c r="E572" s="18"/>
      <c r="F572" s="17">
        <f t="shared" si="20"/>
        <v>0</v>
      </c>
    </row>
    <row r="573" spans="1:6" s="48" customFormat="1" ht="12.75">
      <c r="A573" s="83"/>
      <c r="B573" s="74" t="s">
        <v>555</v>
      </c>
      <c r="C573" s="77" t="s">
        <v>834</v>
      </c>
      <c r="D573" s="50">
        <v>1</v>
      </c>
      <c r="E573" s="18"/>
      <c r="F573" s="50">
        <f>E573*D573</f>
        <v>0</v>
      </c>
    </row>
    <row r="574" spans="1:6" s="60" customFormat="1" ht="12.75">
      <c r="A574" s="29"/>
      <c r="B574" s="20" t="s">
        <v>556</v>
      </c>
      <c r="C574" s="3" t="s">
        <v>834</v>
      </c>
      <c r="D574" s="17">
        <v>27</v>
      </c>
      <c r="E574" s="18"/>
      <c r="F574" s="17">
        <f t="shared" si="20"/>
        <v>0</v>
      </c>
    </row>
    <row r="575" spans="1:6" s="48" customFormat="1" ht="12.75">
      <c r="A575" s="83"/>
      <c r="B575" s="74" t="s">
        <v>557</v>
      </c>
      <c r="C575" s="77" t="s">
        <v>834</v>
      </c>
      <c r="D575" s="50">
        <v>1</v>
      </c>
      <c r="E575" s="18"/>
      <c r="F575" s="50">
        <f t="shared" si="20"/>
        <v>0</v>
      </c>
    </row>
    <row r="576" spans="1:6" s="60" customFormat="1" ht="12.75">
      <c r="A576" s="29"/>
      <c r="B576" s="20" t="s">
        <v>500</v>
      </c>
      <c r="C576" s="3" t="s">
        <v>834</v>
      </c>
      <c r="D576" s="17">
        <v>1</v>
      </c>
      <c r="E576" s="18"/>
      <c r="F576" s="17">
        <f>E576*D576</f>
        <v>0</v>
      </c>
    </row>
    <row r="577" spans="1:6" s="48" customFormat="1" ht="12.75">
      <c r="A577" s="83"/>
      <c r="B577" s="74" t="s">
        <v>497</v>
      </c>
      <c r="C577" s="77" t="s">
        <v>834</v>
      </c>
      <c r="D577" s="50">
        <v>2</v>
      </c>
      <c r="E577" s="18"/>
      <c r="F577" s="50">
        <f t="shared" si="20"/>
        <v>0</v>
      </c>
    </row>
    <row r="578" spans="1:6" s="60" customFormat="1" ht="12.75">
      <c r="A578" s="29"/>
      <c r="B578" s="20" t="s">
        <v>498</v>
      </c>
      <c r="C578" s="3" t="s">
        <v>834</v>
      </c>
      <c r="D578" s="17">
        <v>1</v>
      </c>
      <c r="E578" s="18"/>
      <c r="F578" s="17">
        <f t="shared" si="20"/>
        <v>0</v>
      </c>
    </row>
    <row r="579" spans="1:6" s="60" customFormat="1" ht="12.75">
      <c r="A579" s="3"/>
      <c r="B579" s="20" t="s">
        <v>558</v>
      </c>
      <c r="C579" s="3" t="s">
        <v>834</v>
      </c>
      <c r="D579" s="17">
        <v>2</v>
      </c>
      <c r="E579" s="18"/>
      <c r="F579" s="17">
        <f t="shared" si="20"/>
        <v>0</v>
      </c>
    </row>
    <row r="580" spans="1:6" s="48" customFormat="1" ht="12.75">
      <c r="A580" s="83"/>
      <c r="B580" s="74" t="s">
        <v>559</v>
      </c>
      <c r="C580" s="77" t="s">
        <v>834</v>
      </c>
      <c r="D580" s="50">
        <v>1</v>
      </c>
      <c r="E580" s="18"/>
      <c r="F580" s="50">
        <f>E580*D580</f>
        <v>0</v>
      </c>
    </row>
    <row r="581" spans="1:6" s="48" customFormat="1" ht="12.75">
      <c r="A581" s="83"/>
      <c r="B581" s="74" t="s">
        <v>560</v>
      </c>
      <c r="C581" s="77" t="s">
        <v>834</v>
      </c>
      <c r="D581" s="50">
        <v>2</v>
      </c>
      <c r="E581" s="18"/>
      <c r="F581" s="50">
        <f t="shared" si="20"/>
        <v>0</v>
      </c>
    </row>
    <row r="582" spans="1:6" s="60" customFormat="1" ht="12.75">
      <c r="A582" s="29"/>
      <c r="B582" s="20" t="s">
        <v>561</v>
      </c>
      <c r="C582" s="3" t="s">
        <v>834</v>
      </c>
      <c r="D582" s="17">
        <v>2</v>
      </c>
      <c r="E582" s="18"/>
      <c r="F582" s="17">
        <f t="shared" si="20"/>
        <v>0</v>
      </c>
    </row>
    <row r="583" spans="1:6" s="60" customFormat="1" ht="12.75">
      <c r="A583" s="29"/>
      <c r="B583" s="20" t="s">
        <v>570</v>
      </c>
      <c r="C583" s="3" t="s">
        <v>834</v>
      </c>
      <c r="D583" s="17">
        <v>1</v>
      </c>
      <c r="E583" s="18"/>
      <c r="F583" s="17">
        <f t="shared" si="20"/>
        <v>0</v>
      </c>
    </row>
    <row r="584" spans="1:6" s="48" customFormat="1" ht="25.5">
      <c r="A584" s="83"/>
      <c r="B584" s="74" t="s">
        <v>70</v>
      </c>
      <c r="C584" s="77" t="s">
        <v>834</v>
      </c>
      <c r="D584" s="50">
        <v>70</v>
      </c>
      <c r="E584" s="18"/>
      <c r="F584" s="50">
        <f t="shared" si="20"/>
        <v>0</v>
      </c>
    </row>
    <row r="585" spans="1:6" s="60" customFormat="1" ht="25.5">
      <c r="A585" s="29"/>
      <c r="B585" s="20" t="s">
        <v>71</v>
      </c>
      <c r="C585" s="3" t="s">
        <v>834</v>
      </c>
      <c r="D585" s="17">
        <v>1</v>
      </c>
      <c r="E585" s="18"/>
      <c r="F585" s="50">
        <f t="shared" si="20"/>
        <v>0</v>
      </c>
    </row>
    <row r="586" spans="1:6" s="60" customFormat="1" ht="25.5">
      <c r="A586" s="29"/>
      <c r="B586" s="20" t="s">
        <v>387</v>
      </c>
      <c r="C586" s="3" t="s">
        <v>834</v>
      </c>
      <c r="D586" s="17">
        <v>4</v>
      </c>
      <c r="E586" s="18"/>
      <c r="F586" s="50">
        <f t="shared" si="20"/>
        <v>0</v>
      </c>
    </row>
    <row r="587" spans="1:6" s="48" customFormat="1" ht="12.75">
      <c r="A587" s="194" t="s">
        <v>72</v>
      </c>
      <c r="B587" s="194"/>
      <c r="C587" s="194"/>
      <c r="D587" s="194"/>
      <c r="E587" s="194"/>
      <c r="F587" s="82">
        <f>SUM(F571:F586)</f>
        <v>0</v>
      </c>
    </row>
    <row r="588" spans="1:6" s="60" customFormat="1" ht="12.75">
      <c r="A588" s="220"/>
      <c r="B588" s="220"/>
      <c r="C588" s="220"/>
      <c r="D588" s="220"/>
      <c r="E588" s="220"/>
      <c r="F588" s="220"/>
    </row>
    <row r="589" spans="1:6" s="48" customFormat="1" ht="12.75">
      <c r="A589" s="83" t="s">
        <v>388</v>
      </c>
      <c r="B589" s="221" t="s">
        <v>389</v>
      </c>
      <c r="C589" s="222"/>
      <c r="D589" s="222"/>
      <c r="E589" s="222"/>
      <c r="F589" s="222"/>
    </row>
    <row r="590" spans="1:6" s="60" customFormat="1" ht="12.75">
      <c r="A590" s="29" t="s">
        <v>390</v>
      </c>
      <c r="B590" s="223" t="s">
        <v>391</v>
      </c>
      <c r="C590" s="223"/>
      <c r="D590" s="223"/>
      <c r="E590" s="223"/>
      <c r="F590" s="223"/>
    </row>
    <row r="591" spans="1:6" s="60" customFormat="1" ht="25.5">
      <c r="A591" s="3"/>
      <c r="B591" s="20" t="s">
        <v>562</v>
      </c>
      <c r="C591" s="3" t="s">
        <v>834</v>
      </c>
      <c r="D591" s="17">
        <v>116</v>
      </c>
      <c r="E591" s="35"/>
      <c r="F591" s="17">
        <f aca="true" t="shared" si="21" ref="F591:F597">E591*D591</f>
        <v>0</v>
      </c>
    </row>
    <row r="592" spans="1:6" s="60" customFormat="1" ht="25.5">
      <c r="A592" s="3"/>
      <c r="B592" s="20" t="s">
        <v>563</v>
      </c>
      <c r="C592" s="3" t="s">
        <v>834</v>
      </c>
      <c r="D592" s="17">
        <v>19</v>
      </c>
      <c r="E592" s="35"/>
      <c r="F592" s="17">
        <f t="shared" si="21"/>
        <v>0</v>
      </c>
    </row>
    <row r="593" spans="1:6" s="60" customFormat="1" ht="12.75">
      <c r="A593" s="3"/>
      <c r="B593" s="20" t="s">
        <v>392</v>
      </c>
      <c r="C593" s="3" t="s">
        <v>834</v>
      </c>
      <c r="D593" s="17">
        <v>12</v>
      </c>
      <c r="E593" s="35"/>
      <c r="F593" s="17">
        <f t="shared" si="21"/>
        <v>0</v>
      </c>
    </row>
    <row r="594" spans="1:6" s="60" customFormat="1" ht="12.75">
      <c r="A594" s="3"/>
      <c r="B594" s="20" t="s">
        <v>393</v>
      </c>
      <c r="C594" s="3" t="s">
        <v>834</v>
      </c>
      <c r="D594" s="17">
        <v>18</v>
      </c>
      <c r="E594" s="35"/>
      <c r="F594" s="17">
        <f t="shared" si="21"/>
        <v>0</v>
      </c>
    </row>
    <row r="595" spans="1:6" s="60" customFormat="1" ht="25.5">
      <c r="A595" s="3"/>
      <c r="B595" s="20" t="s">
        <v>394</v>
      </c>
      <c r="C595" s="3" t="s">
        <v>834</v>
      </c>
      <c r="D595" s="17">
        <v>2</v>
      </c>
      <c r="E595" s="18"/>
      <c r="F595" s="17">
        <f t="shared" si="21"/>
        <v>0</v>
      </c>
    </row>
    <row r="596" spans="1:6" s="60" customFormat="1" ht="25.5">
      <c r="A596" s="3"/>
      <c r="B596" s="20" t="s">
        <v>397</v>
      </c>
      <c r="C596" s="3" t="s">
        <v>834</v>
      </c>
      <c r="D596" s="17">
        <v>4</v>
      </c>
      <c r="E596" s="18"/>
      <c r="F596" s="17">
        <f t="shared" si="21"/>
        <v>0</v>
      </c>
    </row>
    <row r="597" spans="1:6" s="60" customFormat="1" ht="38.25">
      <c r="A597" s="3"/>
      <c r="B597" s="20" t="s">
        <v>564</v>
      </c>
      <c r="C597" s="3" t="s">
        <v>834</v>
      </c>
      <c r="D597" s="17">
        <v>5</v>
      </c>
      <c r="E597" s="18"/>
      <c r="F597" s="17">
        <f t="shared" si="21"/>
        <v>0</v>
      </c>
    </row>
    <row r="598" spans="1:6" s="48" customFormat="1" ht="12.75">
      <c r="A598" s="194" t="s">
        <v>773</v>
      </c>
      <c r="B598" s="194"/>
      <c r="C598" s="194"/>
      <c r="D598" s="194"/>
      <c r="E598" s="194"/>
      <c r="F598" s="82">
        <f>SUM(F591:F597)</f>
        <v>0</v>
      </c>
    </row>
    <row r="599" spans="1:6" s="60" customFormat="1" ht="12.75">
      <c r="A599" s="220"/>
      <c r="B599" s="220"/>
      <c r="C599" s="220"/>
      <c r="D599" s="220"/>
      <c r="E599" s="220"/>
      <c r="F599" s="220"/>
    </row>
    <row r="600" spans="1:6" s="48" customFormat="1" ht="12.75">
      <c r="A600" s="83" t="s">
        <v>398</v>
      </c>
      <c r="B600" s="99" t="s">
        <v>399</v>
      </c>
      <c r="C600" s="49"/>
      <c r="D600" s="50"/>
      <c r="E600" s="51"/>
      <c r="F600" s="52"/>
    </row>
    <row r="601" spans="1:6" s="48" customFormat="1" ht="12.75">
      <c r="A601" s="77"/>
      <c r="B601" s="74" t="s">
        <v>93</v>
      </c>
      <c r="C601" s="77" t="s">
        <v>834</v>
      </c>
      <c r="D601" s="50">
        <v>1</v>
      </c>
      <c r="E601" s="18"/>
      <c r="F601" s="50">
        <f aca="true" t="shared" si="22" ref="F601:F613">E601*D601</f>
        <v>0</v>
      </c>
    </row>
    <row r="602" spans="1:6" s="48" customFormat="1" ht="12.75">
      <c r="A602" s="77"/>
      <c r="B602" s="74" t="s">
        <v>508</v>
      </c>
      <c r="C602" s="77" t="s">
        <v>834</v>
      </c>
      <c r="D602" s="50">
        <v>49</v>
      </c>
      <c r="E602" s="18"/>
      <c r="F602" s="50">
        <f t="shared" si="22"/>
        <v>0</v>
      </c>
    </row>
    <row r="603" spans="1:6" s="48" customFormat="1" ht="12.75">
      <c r="A603" s="77"/>
      <c r="B603" s="74" t="s">
        <v>509</v>
      </c>
      <c r="C603" s="77" t="s">
        <v>834</v>
      </c>
      <c r="D603" s="50">
        <v>2</v>
      </c>
      <c r="E603" s="18"/>
      <c r="F603" s="50">
        <f t="shared" si="22"/>
        <v>0</v>
      </c>
    </row>
    <row r="604" spans="1:6" s="48" customFormat="1" ht="12.75">
      <c r="A604" s="77"/>
      <c r="B604" s="74" t="s">
        <v>510</v>
      </c>
      <c r="C604" s="77" t="s">
        <v>834</v>
      </c>
      <c r="D604" s="50">
        <v>5</v>
      </c>
      <c r="E604" s="18"/>
      <c r="F604" s="50">
        <f t="shared" si="22"/>
        <v>0</v>
      </c>
    </row>
    <row r="605" spans="1:6" s="48" customFormat="1" ht="12.75">
      <c r="A605" s="77"/>
      <c r="B605" s="74" t="s">
        <v>511</v>
      </c>
      <c r="C605" s="77" t="s">
        <v>834</v>
      </c>
      <c r="D605" s="50">
        <v>2</v>
      </c>
      <c r="E605" s="18"/>
      <c r="F605" s="50">
        <f t="shared" si="22"/>
        <v>0</v>
      </c>
    </row>
    <row r="606" spans="1:6" s="48" customFormat="1" ht="12.75">
      <c r="A606" s="77"/>
      <c r="B606" s="74" t="s">
        <v>512</v>
      </c>
      <c r="C606" s="77" t="s">
        <v>834</v>
      </c>
      <c r="D606" s="50">
        <v>18</v>
      </c>
      <c r="E606" s="18"/>
      <c r="F606" s="50">
        <f t="shared" si="22"/>
        <v>0</v>
      </c>
    </row>
    <row r="607" spans="1:6" s="48" customFormat="1" ht="12.75">
      <c r="A607" s="77"/>
      <c r="B607" s="74" t="s">
        <v>513</v>
      </c>
      <c r="C607" s="77" t="s">
        <v>834</v>
      </c>
      <c r="D607" s="50">
        <v>2</v>
      </c>
      <c r="E607" s="18"/>
      <c r="F607" s="50">
        <f t="shared" si="22"/>
        <v>0</v>
      </c>
    </row>
    <row r="608" spans="1:6" s="48" customFormat="1" ht="12.75">
      <c r="A608" s="77"/>
      <c r="B608" s="74" t="s">
        <v>565</v>
      </c>
      <c r="C608" s="77" t="s">
        <v>834</v>
      </c>
      <c r="D608" s="50">
        <v>1</v>
      </c>
      <c r="E608" s="18"/>
      <c r="F608" s="50">
        <f t="shared" si="22"/>
        <v>0</v>
      </c>
    </row>
    <row r="609" spans="1:6" s="48" customFormat="1" ht="12.75">
      <c r="A609" s="77"/>
      <c r="B609" s="74" t="s">
        <v>515</v>
      </c>
      <c r="C609" s="77" t="s">
        <v>834</v>
      </c>
      <c r="D609" s="50">
        <v>6</v>
      </c>
      <c r="E609" s="18"/>
      <c r="F609" s="50">
        <f t="shared" si="22"/>
        <v>0</v>
      </c>
    </row>
    <row r="610" spans="1:6" s="48" customFormat="1" ht="12.75">
      <c r="A610" s="77"/>
      <c r="B610" s="74" t="s">
        <v>516</v>
      </c>
      <c r="C610" s="77" t="s">
        <v>834</v>
      </c>
      <c r="D610" s="50">
        <v>49</v>
      </c>
      <c r="E610" s="18"/>
      <c r="F610" s="50">
        <f t="shared" si="22"/>
        <v>0</v>
      </c>
    </row>
    <row r="611" spans="1:6" s="48" customFormat="1" ht="12.75">
      <c r="A611" s="77"/>
      <c r="B611" s="74" t="s">
        <v>517</v>
      </c>
      <c r="C611" s="77" t="s">
        <v>834</v>
      </c>
      <c r="D611" s="50">
        <v>20</v>
      </c>
      <c r="E611" s="18"/>
      <c r="F611" s="50">
        <f t="shared" si="22"/>
        <v>0</v>
      </c>
    </row>
    <row r="612" spans="1:6" s="48" customFormat="1" ht="12.75">
      <c r="A612" s="77"/>
      <c r="B612" s="74" t="s">
        <v>518</v>
      </c>
      <c r="C612" s="77" t="s">
        <v>834</v>
      </c>
      <c r="D612" s="50">
        <v>5</v>
      </c>
      <c r="E612" s="18"/>
      <c r="F612" s="50">
        <f t="shared" si="22"/>
        <v>0</v>
      </c>
    </row>
    <row r="613" spans="1:6" s="48" customFormat="1" ht="12.75">
      <c r="A613" s="77"/>
      <c r="B613" s="74" t="s">
        <v>519</v>
      </c>
      <c r="C613" s="77" t="s">
        <v>834</v>
      </c>
      <c r="D613" s="50">
        <v>1</v>
      </c>
      <c r="E613" s="18"/>
      <c r="F613" s="50">
        <f t="shared" si="22"/>
        <v>0</v>
      </c>
    </row>
    <row r="614" spans="1:6" s="60" customFormat="1" ht="12.75">
      <c r="A614" s="195" t="s">
        <v>764</v>
      </c>
      <c r="B614" s="195"/>
      <c r="C614" s="195"/>
      <c r="D614" s="195"/>
      <c r="E614" s="195"/>
      <c r="F614" s="15">
        <f>SUM(F601:F613)</f>
        <v>0</v>
      </c>
    </row>
    <row r="615" spans="1:6" s="48" customFormat="1" ht="12.75">
      <c r="A615" s="224"/>
      <c r="B615" s="224"/>
      <c r="C615" s="224"/>
      <c r="D615" s="224"/>
      <c r="E615" s="224"/>
      <c r="F615" s="224"/>
    </row>
    <row r="616" spans="1:6" s="60" customFormat="1" ht="12.75">
      <c r="A616" s="29" t="s">
        <v>410</v>
      </c>
      <c r="B616" s="223" t="s">
        <v>246</v>
      </c>
      <c r="C616" s="223"/>
      <c r="D616" s="223"/>
      <c r="E616" s="223"/>
      <c r="F616" s="223"/>
    </row>
    <row r="617" spans="1:6" s="60" customFormat="1" ht="12.75">
      <c r="A617" s="3"/>
      <c r="B617" s="20" t="s">
        <v>520</v>
      </c>
      <c r="C617" s="3" t="s">
        <v>834</v>
      </c>
      <c r="D617" s="17">
        <v>14</v>
      </c>
      <c r="E617" s="18"/>
      <c r="F617" s="17">
        <f aca="true" t="shared" si="23" ref="F617:F622">E617*D617</f>
        <v>0</v>
      </c>
    </row>
    <row r="618" spans="1:6" s="60" customFormat="1" ht="25.5">
      <c r="A618" s="3"/>
      <c r="B618" s="20" t="s">
        <v>566</v>
      </c>
      <c r="C618" s="3" t="s">
        <v>834</v>
      </c>
      <c r="D618" s="17">
        <v>7</v>
      </c>
      <c r="E618" s="18"/>
      <c r="F618" s="17">
        <f t="shared" si="23"/>
        <v>0</v>
      </c>
    </row>
    <row r="619" spans="1:6" s="60" customFormat="1" ht="12.75">
      <c r="A619" s="3"/>
      <c r="B619" s="20" t="s">
        <v>567</v>
      </c>
      <c r="C619" s="3" t="s">
        <v>834</v>
      </c>
      <c r="D619" s="17">
        <v>191</v>
      </c>
      <c r="E619" s="18"/>
      <c r="F619" s="17">
        <f t="shared" si="23"/>
        <v>0</v>
      </c>
    </row>
    <row r="620" spans="1:6" s="60" customFormat="1" ht="12.75">
      <c r="A620" s="3"/>
      <c r="B620" s="20" t="s">
        <v>523</v>
      </c>
      <c r="C620" s="3" t="s">
        <v>834</v>
      </c>
      <c r="D620" s="17">
        <v>8</v>
      </c>
      <c r="E620" s="18"/>
      <c r="F620" s="17">
        <f t="shared" si="23"/>
        <v>0</v>
      </c>
    </row>
    <row r="621" spans="1:6" s="60" customFormat="1" ht="12.75">
      <c r="A621" s="3"/>
      <c r="B621" s="20" t="s">
        <v>524</v>
      </c>
      <c r="C621" s="3" t="s">
        <v>834</v>
      </c>
      <c r="D621" s="17">
        <v>191</v>
      </c>
      <c r="E621" s="18"/>
      <c r="F621" s="17">
        <f t="shared" si="23"/>
        <v>0</v>
      </c>
    </row>
    <row r="622" spans="1:6" s="60" customFormat="1" ht="12.75">
      <c r="A622" s="3"/>
      <c r="B622" s="20" t="s">
        <v>525</v>
      </c>
      <c r="C622" s="3" t="s">
        <v>834</v>
      </c>
      <c r="D622" s="17">
        <v>28</v>
      </c>
      <c r="E622" s="18"/>
      <c r="F622" s="17">
        <f t="shared" si="23"/>
        <v>0</v>
      </c>
    </row>
    <row r="623" spans="1:6" s="48" customFormat="1" ht="12.75">
      <c r="A623" s="194" t="s">
        <v>766</v>
      </c>
      <c r="B623" s="194"/>
      <c r="C623" s="194"/>
      <c r="D623" s="194"/>
      <c r="E623" s="194"/>
      <c r="F623" s="82">
        <f>SUM(F617:F622)</f>
        <v>0</v>
      </c>
    </row>
    <row r="624" spans="1:6" s="48" customFormat="1" ht="12.75">
      <c r="A624" s="196"/>
      <c r="B624" s="196"/>
      <c r="C624" s="196"/>
      <c r="D624" s="196"/>
      <c r="E624" s="196"/>
      <c r="F624" s="196"/>
    </row>
    <row r="625" spans="1:6" s="60" customFormat="1" ht="12.75">
      <c r="A625" s="29" t="s">
        <v>626</v>
      </c>
      <c r="B625" s="223" t="s">
        <v>627</v>
      </c>
      <c r="C625" s="225"/>
      <c r="D625" s="225"/>
      <c r="E625" s="225"/>
      <c r="F625" s="225"/>
    </row>
    <row r="626" spans="1:6" s="60" customFormat="1" ht="12.75">
      <c r="A626" s="2"/>
      <c r="B626" s="20" t="s">
        <v>628</v>
      </c>
      <c r="C626" s="2" t="s">
        <v>834</v>
      </c>
      <c r="D626" s="17">
        <v>64</v>
      </c>
      <c r="E626" s="24"/>
      <c r="F626" s="17">
        <f aca="true" t="shared" si="24" ref="F626:F631">E626*D626</f>
        <v>0</v>
      </c>
    </row>
    <row r="627" spans="1:6" s="167" customFormat="1" ht="12.75">
      <c r="A627" s="3"/>
      <c r="B627" s="20" t="s">
        <v>629</v>
      </c>
      <c r="C627" s="3" t="s">
        <v>834</v>
      </c>
      <c r="D627" s="17">
        <v>1200</v>
      </c>
      <c r="E627" s="18"/>
      <c r="F627" s="17">
        <f t="shared" si="24"/>
        <v>0</v>
      </c>
    </row>
    <row r="628" spans="1:6" s="48" customFormat="1" ht="12.75">
      <c r="A628" s="77"/>
      <c r="B628" s="74" t="s">
        <v>630</v>
      </c>
      <c r="C628" s="77" t="s">
        <v>834</v>
      </c>
      <c r="D628" s="50">
        <v>32</v>
      </c>
      <c r="E628" s="18"/>
      <c r="F628" s="50">
        <f t="shared" si="24"/>
        <v>0</v>
      </c>
    </row>
    <row r="629" spans="1:6" s="48" customFormat="1" ht="12.75">
      <c r="A629" s="77"/>
      <c r="B629" s="74" t="s">
        <v>631</v>
      </c>
      <c r="C629" s="77" t="s">
        <v>834</v>
      </c>
      <c r="D629" s="50">
        <v>32</v>
      </c>
      <c r="E629" s="18"/>
      <c r="F629" s="50">
        <f t="shared" si="24"/>
        <v>0</v>
      </c>
    </row>
    <row r="630" spans="1:6" s="48" customFormat="1" ht="12.75">
      <c r="A630" s="77"/>
      <c r="B630" s="74" t="s">
        <v>632</v>
      </c>
      <c r="C630" s="77" t="s">
        <v>834</v>
      </c>
      <c r="D630" s="50">
        <v>300</v>
      </c>
      <c r="E630" s="18"/>
      <c r="F630" s="50">
        <f t="shared" si="24"/>
        <v>0</v>
      </c>
    </row>
    <row r="631" spans="1:6" s="95" customFormat="1" ht="12.75">
      <c r="A631" s="77"/>
      <c r="B631" s="74" t="s">
        <v>639</v>
      </c>
      <c r="C631" s="77" t="s">
        <v>806</v>
      </c>
      <c r="D631" s="50">
        <v>120</v>
      </c>
      <c r="E631" s="18"/>
      <c r="F631" s="50">
        <f t="shared" si="24"/>
        <v>0</v>
      </c>
    </row>
    <row r="632" spans="1:6" s="60" customFormat="1" ht="12.75">
      <c r="A632" s="195" t="s">
        <v>765</v>
      </c>
      <c r="B632" s="195"/>
      <c r="C632" s="195"/>
      <c r="D632" s="195"/>
      <c r="E632" s="195"/>
      <c r="F632" s="15">
        <f>SUM(F626:F631)</f>
        <v>0</v>
      </c>
    </row>
    <row r="633" spans="1:6" s="60" customFormat="1" ht="12.75">
      <c r="A633" s="219"/>
      <c r="B633" s="219"/>
      <c r="C633" s="219"/>
      <c r="D633" s="219"/>
      <c r="E633" s="219"/>
      <c r="F633" s="219"/>
    </row>
    <row r="634" spans="1:6" s="48" customFormat="1" ht="12.75">
      <c r="A634" s="87" t="s">
        <v>126</v>
      </c>
      <c r="B634" s="186" t="s">
        <v>127</v>
      </c>
      <c r="C634" s="187"/>
      <c r="D634" s="187"/>
      <c r="E634" s="187"/>
      <c r="F634" s="187"/>
    </row>
    <row r="635" spans="1:6" s="95" customFormat="1" ht="12.75">
      <c r="A635" s="63" t="s">
        <v>128</v>
      </c>
      <c r="B635" s="223" t="s">
        <v>129</v>
      </c>
      <c r="C635" s="223"/>
      <c r="D635" s="223"/>
      <c r="E635" s="223"/>
      <c r="F635" s="223"/>
    </row>
    <row r="636" spans="1:6" s="60" customFormat="1" ht="12.75">
      <c r="A636" s="2"/>
      <c r="B636" s="143" t="s">
        <v>130</v>
      </c>
      <c r="C636" s="2" t="s">
        <v>819</v>
      </c>
      <c r="D636" s="19">
        <v>1</v>
      </c>
      <c r="E636" s="24"/>
      <c r="F636" s="17">
        <f>E636*D636</f>
        <v>0</v>
      </c>
    </row>
    <row r="637" spans="1:6" s="60" customFormat="1" ht="12.75">
      <c r="A637" s="2"/>
      <c r="B637" s="143" t="s">
        <v>131</v>
      </c>
      <c r="C637" s="2" t="s">
        <v>806</v>
      </c>
      <c r="D637" s="19">
        <v>600</v>
      </c>
      <c r="E637" s="24"/>
      <c r="F637" s="17">
        <f>E637*D637</f>
        <v>0</v>
      </c>
    </row>
    <row r="638" spans="1:6" s="60" customFormat="1" ht="12.75">
      <c r="A638" s="2"/>
      <c r="B638" s="21" t="s">
        <v>132</v>
      </c>
      <c r="C638" s="2" t="s">
        <v>819</v>
      </c>
      <c r="D638" s="19">
        <v>12</v>
      </c>
      <c r="E638" s="24"/>
      <c r="F638" s="17">
        <f>E638*D638</f>
        <v>0</v>
      </c>
    </row>
    <row r="639" spans="1:6" s="48" customFormat="1" ht="12.75">
      <c r="A639" s="87" t="s">
        <v>133</v>
      </c>
      <c r="B639" s="91" t="s">
        <v>134</v>
      </c>
      <c r="C639" s="91"/>
      <c r="D639" s="82"/>
      <c r="E639" s="92"/>
      <c r="F639" s="82"/>
    </row>
    <row r="640" spans="1:6" s="95" customFormat="1" ht="12.75">
      <c r="A640" s="85"/>
      <c r="B640" s="46" t="s">
        <v>135</v>
      </c>
      <c r="C640" s="85" t="s">
        <v>819</v>
      </c>
      <c r="D640" s="47">
        <v>2</v>
      </c>
      <c r="E640" s="24"/>
      <c r="F640" s="50">
        <f>E640*D640</f>
        <v>0</v>
      </c>
    </row>
    <row r="641" spans="1:6" s="167" customFormat="1" ht="12.75">
      <c r="A641" s="2"/>
      <c r="B641" s="6" t="s">
        <v>136</v>
      </c>
      <c r="C641" s="2" t="s">
        <v>819</v>
      </c>
      <c r="D641" s="19">
        <v>40</v>
      </c>
      <c r="E641" s="24"/>
      <c r="F641" s="17">
        <f>E641*D641</f>
        <v>0</v>
      </c>
    </row>
    <row r="642" spans="1:6" s="95" customFormat="1" ht="12.75">
      <c r="A642" s="85"/>
      <c r="B642" s="46" t="s">
        <v>137</v>
      </c>
      <c r="C642" s="85" t="s">
        <v>819</v>
      </c>
      <c r="D642" s="47">
        <v>76</v>
      </c>
      <c r="E642" s="24"/>
      <c r="F642" s="50">
        <f>E642*D642</f>
        <v>0</v>
      </c>
    </row>
    <row r="643" spans="1:6" s="60" customFormat="1" ht="12.75">
      <c r="A643" s="2"/>
      <c r="B643" s="6" t="s">
        <v>138</v>
      </c>
      <c r="C643" s="2" t="s">
        <v>819</v>
      </c>
      <c r="D643" s="19">
        <v>130</v>
      </c>
      <c r="E643" s="24"/>
      <c r="F643" s="17">
        <f>E643*D643</f>
        <v>0</v>
      </c>
    </row>
    <row r="644" spans="1:6" s="48" customFormat="1" ht="12.75">
      <c r="A644" s="87" t="s">
        <v>139</v>
      </c>
      <c r="B644" s="91" t="s">
        <v>140</v>
      </c>
      <c r="C644" s="91"/>
      <c r="D644" s="82"/>
      <c r="E644" s="18"/>
      <c r="F644" s="82"/>
    </row>
    <row r="645" spans="1:6" s="48" customFormat="1" ht="12.75">
      <c r="A645" s="85"/>
      <c r="B645" s="159" t="s">
        <v>132</v>
      </c>
      <c r="C645" s="85" t="s">
        <v>819</v>
      </c>
      <c r="D645" s="47">
        <v>34</v>
      </c>
      <c r="E645" s="24"/>
      <c r="F645" s="50">
        <f>E645*D645</f>
        <v>0</v>
      </c>
    </row>
    <row r="646" spans="1:6" s="60" customFormat="1" ht="12.75">
      <c r="A646" s="63" t="s">
        <v>141</v>
      </c>
      <c r="B646" s="9" t="s">
        <v>142</v>
      </c>
      <c r="C646" s="9"/>
      <c r="D646" s="15"/>
      <c r="E646" s="18"/>
      <c r="F646" s="15"/>
    </row>
    <row r="647" spans="1:6" s="60" customFormat="1" ht="12.75">
      <c r="A647" s="2"/>
      <c r="B647" s="21" t="s">
        <v>132</v>
      </c>
      <c r="C647" s="2" t="s">
        <v>819</v>
      </c>
      <c r="D647" s="19">
        <v>43</v>
      </c>
      <c r="E647" s="24"/>
      <c r="F647" s="17">
        <f>E647*D647</f>
        <v>0</v>
      </c>
    </row>
    <row r="648" spans="1:6" s="60" customFormat="1" ht="12.75">
      <c r="A648" s="2"/>
      <c r="B648" s="21" t="s">
        <v>143</v>
      </c>
      <c r="C648" s="2" t="s">
        <v>819</v>
      </c>
      <c r="D648" s="19">
        <v>2</v>
      </c>
      <c r="E648" s="24"/>
      <c r="F648" s="17">
        <f>E648*D648</f>
        <v>0</v>
      </c>
    </row>
    <row r="649" spans="1:6" s="60" customFormat="1" ht="12.75">
      <c r="A649" s="2"/>
      <c r="B649" s="6" t="s">
        <v>144</v>
      </c>
      <c r="C649" s="42" t="s">
        <v>806</v>
      </c>
      <c r="D649" s="19">
        <v>75</v>
      </c>
      <c r="E649" s="24"/>
      <c r="F649" s="17">
        <f>E649*D649</f>
        <v>0</v>
      </c>
    </row>
    <row r="650" spans="1:6" s="60" customFormat="1" ht="12.75">
      <c r="A650" s="63" t="s">
        <v>145</v>
      </c>
      <c r="B650" s="1" t="s">
        <v>588</v>
      </c>
      <c r="C650" s="63"/>
      <c r="D650" s="11"/>
      <c r="E650" s="12"/>
      <c r="F650" s="17"/>
    </row>
    <row r="651" spans="2:6" s="60" customFormat="1" ht="12.75">
      <c r="B651" s="6" t="s">
        <v>146</v>
      </c>
      <c r="C651" s="2" t="s">
        <v>819</v>
      </c>
      <c r="D651" s="19">
        <v>2</v>
      </c>
      <c r="E651" s="24"/>
      <c r="F651" s="17">
        <f>E651*D651</f>
        <v>0</v>
      </c>
    </row>
    <row r="652" spans="1:6" s="48" customFormat="1" ht="12.75">
      <c r="A652" s="188" t="s">
        <v>767</v>
      </c>
      <c r="B652" s="188"/>
      <c r="C652" s="188"/>
      <c r="D652" s="188"/>
      <c r="E652" s="188"/>
      <c r="F652" s="82">
        <f>SUM(F636:F651)</f>
        <v>0</v>
      </c>
    </row>
    <row r="653" spans="1:6" s="48" customFormat="1" ht="12.75">
      <c r="A653" s="189"/>
      <c r="B653" s="189"/>
      <c r="C653" s="189"/>
      <c r="D653" s="189"/>
      <c r="E653" s="189"/>
      <c r="F653" s="189"/>
    </row>
    <row r="654" spans="1:6" s="60" customFormat="1" ht="12.75">
      <c r="A654" s="63" t="s">
        <v>206</v>
      </c>
      <c r="B654" s="223" t="s">
        <v>207</v>
      </c>
      <c r="C654" s="225"/>
      <c r="D654" s="225"/>
      <c r="E654" s="225"/>
      <c r="F654" s="225"/>
    </row>
    <row r="655" spans="1:6" s="167" customFormat="1" ht="12.75">
      <c r="A655" s="87" t="s">
        <v>227</v>
      </c>
      <c r="B655" s="102" t="s">
        <v>228</v>
      </c>
      <c r="C655" s="91"/>
      <c r="D655" s="82"/>
      <c r="E655" s="18"/>
      <c r="F655" s="82"/>
    </row>
    <row r="656" spans="1:6" s="48" customFormat="1" ht="12.75">
      <c r="A656" s="85"/>
      <c r="B656" s="106" t="s">
        <v>229</v>
      </c>
      <c r="C656" s="85" t="s">
        <v>226</v>
      </c>
      <c r="D656" s="47">
        <v>4</v>
      </c>
      <c r="E656" s="24"/>
      <c r="F656" s="50">
        <f aca="true" t="shared" si="25" ref="F656:F699">E656*D656</f>
        <v>0</v>
      </c>
    </row>
    <row r="657" spans="1:6" s="48" customFormat="1" ht="12.75">
      <c r="A657" s="85"/>
      <c r="B657" s="106" t="s">
        <v>230</v>
      </c>
      <c r="C657" s="85" t="s">
        <v>226</v>
      </c>
      <c r="D657" s="47">
        <v>1</v>
      </c>
      <c r="E657" s="24"/>
      <c r="F657" s="50">
        <f t="shared" si="25"/>
        <v>0</v>
      </c>
    </row>
    <row r="658" spans="1:6" s="48" customFormat="1" ht="12.75">
      <c r="A658" s="85"/>
      <c r="B658" s="106" t="s">
        <v>231</v>
      </c>
      <c r="C658" s="85" t="s">
        <v>226</v>
      </c>
      <c r="D658" s="47">
        <v>6</v>
      </c>
      <c r="E658" s="24"/>
      <c r="F658" s="50">
        <f t="shared" si="25"/>
        <v>0</v>
      </c>
    </row>
    <row r="659" spans="1:6" s="48" customFormat="1" ht="12.75">
      <c r="A659" s="85"/>
      <c r="B659" s="106" t="s">
        <v>232</v>
      </c>
      <c r="C659" s="85" t="s">
        <v>226</v>
      </c>
      <c r="D659" s="47">
        <v>6</v>
      </c>
      <c r="E659" s="24"/>
      <c r="F659" s="50">
        <f t="shared" si="25"/>
        <v>0</v>
      </c>
    </row>
    <row r="660" spans="1:6" s="95" customFormat="1" ht="12.75">
      <c r="A660" s="85"/>
      <c r="B660" s="106" t="s">
        <v>233</v>
      </c>
      <c r="C660" s="85" t="s">
        <v>226</v>
      </c>
      <c r="D660" s="47">
        <v>6</v>
      </c>
      <c r="E660" s="24"/>
      <c r="F660" s="50">
        <f t="shared" si="25"/>
        <v>0</v>
      </c>
    </row>
    <row r="661" spans="1:6" s="60" customFormat="1" ht="12.75">
      <c r="A661" s="2"/>
      <c r="B661" s="32" t="s">
        <v>234</v>
      </c>
      <c r="C661" s="2" t="s">
        <v>226</v>
      </c>
      <c r="D661" s="19">
        <v>2</v>
      </c>
      <c r="E661" s="24"/>
      <c r="F661" s="17">
        <f t="shared" si="25"/>
        <v>0</v>
      </c>
    </row>
    <row r="662" spans="1:6" s="60" customFormat="1" ht="12.75">
      <c r="A662" s="2"/>
      <c r="B662" s="32" t="s">
        <v>235</v>
      </c>
      <c r="C662" s="2" t="s">
        <v>226</v>
      </c>
      <c r="D662" s="19">
        <v>1</v>
      </c>
      <c r="E662" s="24"/>
      <c r="F662" s="17">
        <f t="shared" si="25"/>
        <v>0</v>
      </c>
    </row>
    <row r="663" spans="1:6" s="167" customFormat="1" ht="12.75">
      <c r="A663" s="87" t="s">
        <v>236</v>
      </c>
      <c r="B663" s="102" t="s">
        <v>237</v>
      </c>
      <c r="C663" s="91"/>
      <c r="D663" s="82"/>
      <c r="E663" s="18"/>
      <c r="F663" s="82"/>
    </row>
    <row r="664" spans="1:6" s="48" customFormat="1" ht="12.75">
      <c r="A664" s="85"/>
      <c r="B664" s="106" t="s">
        <v>238</v>
      </c>
      <c r="C664" s="85" t="s">
        <v>806</v>
      </c>
      <c r="D664" s="47">
        <v>890</v>
      </c>
      <c r="E664" s="24"/>
      <c r="F664" s="50">
        <f t="shared" si="25"/>
        <v>0</v>
      </c>
    </row>
    <row r="665" spans="1:6" s="48" customFormat="1" ht="12.75">
      <c r="A665" s="85"/>
      <c r="B665" s="106" t="s">
        <v>239</v>
      </c>
      <c r="C665" s="85" t="s">
        <v>806</v>
      </c>
      <c r="D665" s="47">
        <v>8</v>
      </c>
      <c r="E665" s="24"/>
      <c r="F665" s="50">
        <f t="shared" si="25"/>
        <v>0</v>
      </c>
    </row>
    <row r="666" spans="1:6" s="60" customFormat="1" ht="12.75">
      <c r="A666" s="63" t="s">
        <v>753</v>
      </c>
      <c r="B666" s="44" t="s">
        <v>240</v>
      </c>
      <c r="C666" s="9"/>
      <c r="D666" s="15"/>
      <c r="E666" s="18"/>
      <c r="F666" s="15"/>
    </row>
    <row r="667" spans="1:6" s="60" customFormat="1" ht="12.75">
      <c r="A667" s="2"/>
      <c r="B667" s="32" t="s">
        <v>241</v>
      </c>
      <c r="C667" s="2" t="s">
        <v>226</v>
      </c>
      <c r="D667" s="19">
        <v>41</v>
      </c>
      <c r="E667" s="24"/>
      <c r="F667" s="17">
        <f t="shared" si="25"/>
        <v>0</v>
      </c>
    </row>
    <row r="668" spans="1:6" s="60" customFormat="1" ht="12.75">
      <c r="A668" s="2"/>
      <c r="B668" s="32" t="s">
        <v>242</v>
      </c>
      <c r="C668" s="2" t="s">
        <v>226</v>
      </c>
      <c r="D668" s="19">
        <v>48</v>
      </c>
      <c r="E668" s="24"/>
      <c r="F668" s="17">
        <f t="shared" si="25"/>
        <v>0</v>
      </c>
    </row>
    <row r="669" spans="1:6" s="60" customFormat="1" ht="12.75">
      <c r="A669" s="2"/>
      <c r="B669" s="32" t="s">
        <v>243</v>
      </c>
      <c r="C669" s="2" t="s">
        <v>226</v>
      </c>
      <c r="D669" s="19">
        <v>35</v>
      </c>
      <c r="E669" s="24"/>
      <c r="F669" s="17">
        <f t="shared" si="25"/>
        <v>0</v>
      </c>
    </row>
    <row r="670" spans="1:6" s="60" customFormat="1" ht="12.75">
      <c r="A670" s="2"/>
      <c r="B670" s="32" t="s">
        <v>244</v>
      </c>
      <c r="C670" s="2" t="s">
        <v>226</v>
      </c>
      <c r="D670" s="19">
        <v>15</v>
      </c>
      <c r="E670" s="24"/>
      <c r="F670" s="17">
        <f t="shared" si="25"/>
        <v>0</v>
      </c>
    </row>
    <row r="671" spans="1:6" s="48" customFormat="1" ht="12.75">
      <c r="A671" s="87" t="s">
        <v>245</v>
      </c>
      <c r="B671" s="102" t="s">
        <v>246</v>
      </c>
      <c r="C671" s="91"/>
      <c r="D671" s="82"/>
      <c r="E671" s="18"/>
      <c r="F671" s="82"/>
    </row>
    <row r="672" spans="1:6" s="95" customFormat="1" ht="12.75">
      <c r="A672" s="85"/>
      <c r="B672" s="106" t="s">
        <v>247</v>
      </c>
      <c r="C672" s="85" t="s">
        <v>226</v>
      </c>
      <c r="D672" s="47">
        <v>41</v>
      </c>
      <c r="E672" s="24"/>
      <c r="F672" s="50">
        <f t="shared" si="25"/>
        <v>0</v>
      </c>
    </row>
    <row r="673" spans="1:6" s="60" customFormat="1" ht="12.75">
      <c r="A673" s="2"/>
      <c r="B673" s="32" t="s">
        <v>248</v>
      </c>
      <c r="C673" s="2" t="s">
        <v>226</v>
      </c>
      <c r="D673" s="19">
        <v>2</v>
      </c>
      <c r="E673" s="24"/>
      <c r="F673" s="17">
        <f t="shared" si="25"/>
        <v>0</v>
      </c>
    </row>
    <row r="674" spans="1:6" s="48" customFormat="1" ht="12.75">
      <c r="A674" s="87" t="s">
        <v>754</v>
      </c>
      <c r="B674" s="102" t="s">
        <v>249</v>
      </c>
      <c r="C674" s="91"/>
      <c r="D674" s="82"/>
      <c r="E674" s="18"/>
      <c r="F674" s="82"/>
    </row>
    <row r="675" spans="1:6" s="48" customFormat="1" ht="12.75">
      <c r="A675" s="85"/>
      <c r="B675" s="106" t="s">
        <v>250</v>
      </c>
      <c r="C675" s="85" t="s">
        <v>226</v>
      </c>
      <c r="D675" s="47">
        <v>2</v>
      </c>
      <c r="E675" s="24"/>
      <c r="F675" s="50">
        <f t="shared" si="25"/>
        <v>0</v>
      </c>
    </row>
    <row r="676" spans="1:6" s="48" customFormat="1" ht="12.75">
      <c r="A676" s="85"/>
      <c r="B676" s="106" t="s">
        <v>251</v>
      </c>
      <c r="C676" s="85" t="s">
        <v>226</v>
      </c>
      <c r="D676" s="47">
        <v>1</v>
      </c>
      <c r="E676" s="24"/>
      <c r="F676" s="50">
        <f t="shared" si="25"/>
        <v>0</v>
      </c>
    </row>
    <row r="677" spans="1:6" s="48" customFormat="1" ht="12.75">
      <c r="A677" s="144"/>
      <c r="B677" s="146" t="s">
        <v>526</v>
      </c>
      <c r="C677" s="144" t="s">
        <v>226</v>
      </c>
      <c r="D677" s="47">
        <v>2</v>
      </c>
      <c r="E677" s="10"/>
      <c r="F677" s="50">
        <f t="shared" si="25"/>
        <v>0</v>
      </c>
    </row>
    <row r="678" spans="1:6" s="48" customFormat="1" ht="12.75">
      <c r="A678" s="144"/>
      <c r="B678" s="106" t="s">
        <v>252</v>
      </c>
      <c r="C678" s="85" t="s">
        <v>226</v>
      </c>
      <c r="D678" s="47">
        <v>1</v>
      </c>
      <c r="E678" s="10"/>
      <c r="F678" s="50">
        <f t="shared" si="25"/>
        <v>0</v>
      </c>
    </row>
    <row r="679" spans="1:6" s="48" customFormat="1" ht="12.75">
      <c r="A679" s="85"/>
      <c r="B679" s="106" t="s">
        <v>253</v>
      </c>
      <c r="C679" s="85" t="s">
        <v>226</v>
      </c>
      <c r="D679" s="47">
        <v>13</v>
      </c>
      <c r="E679" s="24"/>
      <c r="F679" s="50">
        <f t="shared" si="25"/>
        <v>0</v>
      </c>
    </row>
    <row r="680" spans="1:6" s="48" customFormat="1" ht="12.75">
      <c r="A680" s="85"/>
      <c r="B680" s="106" t="s">
        <v>254</v>
      </c>
      <c r="C680" s="85" t="s">
        <v>226</v>
      </c>
      <c r="D680" s="47">
        <v>1</v>
      </c>
      <c r="E680" s="24"/>
      <c r="F680" s="50">
        <f t="shared" si="25"/>
        <v>0</v>
      </c>
    </row>
    <row r="681" spans="1:6" s="48" customFormat="1" ht="12.75">
      <c r="A681" s="85"/>
      <c r="B681" s="106" t="s">
        <v>255</v>
      </c>
      <c r="C681" s="85" t="s">
        <v>226</v>
      </c>
      <c r="D681" s="47">
        <v>1</v>
      </c>
      <c r="E681" s="24"/>
      <c r="F681" s="50">
        <f t="shared" si="25"/>
        <v>0</v>
      </c>
    </row>
    <row r="682" spans="1:6" s="48" customFormat="1" ht="12.75">
      <c r="A682" s="85"/>
      <c r="B682" s="106" t="s">
        <v>527</v>
      </c>
      <c r="C682" s="85" t="s">
        <v>226</v>
      </c>
      <c r="D682" s="47">
        <v>14</v>
      </c>
      <c r="E682" s="24"/>
      <c r="F682" s="50">
        <f t="shared" si="25"/>
        <v>0</v>
      </c>
    </row>
    <row r="683" spans="1:6" s="60" customFormat="1" ht="12.75">
      <c r="A683" s="63" t="s">
        <v>258</v>
      </c>
      <c r="B683" s="44" t="s">
        <v>771</v>
      </c>
      <c r="C683" s="9"/>
      <c r="D683" s="15"/>
      <c r="E683" s="18"/>
      <c r="F683" s="15"/>
    </row>
    <row r="684" spans="1:6" s="60" customFormat="1" ht="12.75">
      <c r="A684" s="2"/>
      <c r="B684" s="20" t="s">
        <v>528</v>
      </c>
      <c r="C684" s="5"/>
      <c r="D684" s="17"/>
      <c r="E684" s="18"/>
      <c r="F684" s="17"/>
    </row>
    <row r="685" spans="1:6" s="60" customFormat="1" ht="12.75">
      <c r="A685" s="2"/>
      <c r="B685" s="32" t="s">
        <v>259</v>
      </c>
      <c r="C685" s="2" t="s">
        <v>806</v>
      </c>
      <c r="D685" s="160">
        <v>1</v>
      </c>
      <c r="E685" s="24"/>
      <c r="F685" s="17">
        <f t="shared" si="25"/>
        <v>0</v>
      </c>
    </row>
    <row r="686" spans="1:6" s="60" customFormat="1" ht="12.75">
      <c r="A686" s="2"/>
      <c r="B686" s="32" t="s">
        <v>260</v>
      </c>
      <c r="C686" s="2" t="s">
        <v>806</v>
      </c>
      <c r="D686" s="160">
        <v>70</v>
      </c>
      <c r="E686" s="24"/>
      <c r="F686" s="17">
        <f t="shared" si="25"/>
        <v>0</v>
      </c>
    </row>
    <row r="687" spans="1:6" s="60" customFormat="1" ht="12.75">
      <c r="A687" s="2"/>
      <c r="B687" s="20" t="s">
        <v>261</v>
      </c>
      <c r="C687" s="5"/>
      <c r="D687" s="17"/>
      <c r="E687" s="18"/>
      <c r="F687" s="17"/>
    </row>
    <row r="688" spans="1:6" s="60" customFormat="1" ht="12.75">
      <c r="A688" s="2"/>
      <c r="B688" s="32" t="s">
        <v>260</v>
      </c>
      <c r="C688" s="2" t="s">
        <v>806</v>
      </c>
      <c r="D688" s="160">
        <v>10</v>
      </c>
      <c r="E688" s="24"/>
      <c r="F688" s="17">
        <f t="shared" si="25"/>
        <v>0</v>
      </c>
    </row>
    <row r="689" spans="1:6" s="60" customFormat="1" ht="12.75">
      <c r="A689" s="2"/>
      <c r="B689" s="20" t="s">
        <v>262</v>
      </c>
      <c r="C689" s="5"/>
      <c r="D689" s="17"/>
      <c r="E689" s="18"/>
      <c r="F689" s="17"/>
    </row>
    <row r="690" spans="1:6" s="60" customFormat="1" ht="12.75">
      <c r="A690" s="2"/>
      <c r="B690" s="32" t="s">
        <v>260</v>
      </c>
      <c r="C690" s="2" t="s">
        <v>806</v>
      </c>
      <c r="D690" s="160">
        <v>45</v>
      </c>
      <c r="E690" s="24"/>
      <c r="F690" s="17">
        <f t="shared" si="25"/>
        <v>0</v>
      </c>
    </row>
    <row r="691" spans="1:6" ht="12.75">
      <c r="A691" s="2"/>
      <c r="B691" s="20" t="s">
        <v>529</v>
      </c>
      <c r="C691" s="5"/>
      <c r="D691" s="17"/>
      <c r="E691" s="18"/>
      <c r="F691" s="17"/>
    </row>
    <row r="692" spans="1:6" ht="12.75">
      <c r="A692" s="2"/>
      <c r="B692" s="32" t="s">
        <v>263</v>
      </c>
      <c r="C692" s="2" t="s">
        <v>806</v>
      </c>
      <c r="D692" s="160">
        <v>10</v>
      </c>
      <c r="E692" s="24"/>
      <c r="F692" s="17">
        <f t="shared" si="25"/>
        <v>0</v>
      </c>
    </row>
    <row r="693" spans="1:6" ht="12.75">
      <c r="A693" s="2"/>
      <c r="B693" s="20" t="s">
        <v>264</v>
      </c>
      <c r="C693" s="5"/>
      <c r="D693" s="17"/>
      <c r="E693" s="18"/>
      <c r="F693" s="17"/>
    </row>
    <row r="694" spans="1:6" ht="12.75">
      <c r="A694" s="2"/>
      <c r="B694" s="32" t="s">
        <v>260</v>
      </c>
      <c r="C694" s="2" t="s">
        <v>834</v>
      </c>
      <c r="D694" s="160">
        <v>75</v>
      </c>
      <c r="E694" s="24"/>
      <c r="F694" s="17">
        <f t="shared" si="25"/>
        <v>0</v>
      </c>
    </row>
    <row r="695" spans="1:6" ht="12.75">
      <c r="A695" s="2"/>
      <c r="B695" s="32" t="s">
        <v>265</v>
      </c>
      <c r="C695" s="2" t="s">
        <v>834</v>
      </c>
      <c r="D695" s="160">
        <v>75</v>
      </c>
      <c r="E695" s="24"/>
      <c r="F695" s="17">
        <f t="shared" si="25"/>
        <v>0</v>
      </c>
    </row>
    <row r="696" spans="1:6" ht="12.75">
      <c r="A696" s="2"/>
      <c r="B696" s="32" t="s">
        <v>266</v>
      </c>
      <c r="C696" s="2" t="s">
        <v>834</v>
      </c>
      <c r="D696" s="160">
        <v>75</v>
      </c>
      <c r="E696" s="24"/>
      <c r="F696" s="17">
        <f t="shared" si="25"/>
        <v>0</v>
      </c>
    </row>
    <row r="697" spans="1:6" ht="12.75">
      <c r="A697" s="2"/>
      <c r="B697" s="32" t="s">
        <v>267</v>
      </c>
      <c r="C697" s="2" t="s">
        <v>834</v>
      </c>
      <c r="D697" s="160">
        <v>75</v>
      </c>
      <c r="E697" s="24"/>
      <c r="F697" s="17">
        <f t="shared" si="25"/>
        <v>0</v>
      </c>
    </row>
    <row r="698" spans="1:6" ht="12.75">
      <c r="A698" s="2"/>
      <c r="B698" s="32" t="s">
        <v>268</v>
      </c>
      <c r="C698" s="2" t="s">
        <v>834</v>
      </c>
      <c r="D698" s="160">
        <v>75</v>
      </c>
      <c r="E698" s="24"/>
      <c r="F698" s="17">
        <f t="shared" si="25"/>
        <v>0</v>
      </c>
    </row>
    <row r="699" spans="1:6" ht="12.75">
      <c r="A699" s="2"/>
      <c r="B699" s="32" t="s">
        <v>269</v>
      </c>
      <c r="C699" s="2" t="s">
        <v>834</v>
      </c>
      <c r="D699" s="160">
        <v>100</v>
      </c>
      <c r="E699" s="24"/>
      <c r="F699" s="17">
        <f t="shared" si="25"/>
        <v>0</v>
      </c>
    </row>
    <row r="700" spans="1:6" s="53" customFormat="1" ht="12.75">
      <c r="A700" s="188" t="s">
        <v>768</v>
      </c>
      <c r="B700" s="188"/>
      <c r="C700" s="188"/>
      <c r="D700" s="188"/>
      <c r="E700" s="188"/>
      <c r="F700" s="82">
        <f>SUM(F656:F699)</f>
        <v>0</v>
      </c>
    </row>
    <row r="701" spans="1:6" ht="12.75">
      <c r="A701" s="190"/>
      <c r="B701" s="190"/>
      <c r="C701" s="190"/>
      <c r="D701" s="190"/>
      <c r="E701" s="190"/>
      <c r="F701" s="190"/>
    </row>
    <row r="702" spans="1:6" s="53" customFormat="1" ht="12.75">
      <c r="A702" s="87" t="s">
        <v>270</v>
      </c>
      <c r="B702" s="186" t="s">
        <v>273</v>
      </c>
      <c r="C702" s="187"/>
      <c r="D702" s="187"/>
      <c r="E702" s="187"/>
      <c r="F702" s="187"/>
    </row>
    <row r="703" spans="1:6" s="53" customFormat="1" ht="25.5">
      <c r="A703" s="85"/>
      <c r="B703" s="49" t="s">
        <v>274</v>
      </c>
      <c r="C703" s="144" t="s">
        <v>834</v>
      </c>
      <c r="D703" s="47">
        <v>12</v>
      </c>
      <c r="E703" s="24"/>
      <c r="F703" s="161">
        <f aca="true" t="shared" si="26" ref="F703:F725">E703*D703</f>
        <v>0</v>
      </c>
    </row>
    <row r="704" spans="1:6" s="53" customFormat="1" ht="12.75">
      <c r="A704" s="85"/>
      <c r="B704" s="46" t="s">
        <v>275</v>
      </c>
      <c r="C704" s="85" t="s">
        <v>834</v>
      </c>
      <c r="D704" s="47">
        <v>6</v>
      </c>
      <c r="E704" s="24"/>
      <c r="F704" s="161">
        <f t="shared" si="26"/>
        <v>0</v>
      </c>
    </row>
    <row r="705" spans="1:6" s="53" customFormat="1" ht="12.75">
      <c r="A705" s="85"/>
      <c r="B705" s="46" t="s">
        <v>276</v>
      </c>
      <c r="C705" s="85" t="s">
        <v>834</v>
      </c>
      <c r="D705" s="47">
        <v>1</v>
      </c>
      <c r="E705" s="24"/>
      <c r="F705" s="161">
        <f t="shared" si="26"/>
        <v>0</v>
      </c>
    </row>
    <row r="706" spans="1:6" s="53" customFormat="1" ht="12.75">
      <c r="A706" s="85"/>
      <c r="B706" s="46" t="s">
        <v>277</v>
      </c>
      <c r="C706" s="85" t="s">
        <v>834</v>
      </c>
      <c r="D706" s="47">
        <v>2</v>
      </c>
      <c r="E706" s="24"/>
      <c r="F706" s="161">
        <f t="shared" si="26"/>
        <v>0</v>
      </c>
    </row>
    <row r="707" spans="1:6" s="96" customFormat="1" ht="12.75">
      <c r="A707" s="85"/>
      <c r="B707" s="46" t="s">
        <v>256</v>
      </c>
      <c r="C707" s="85" t="s">
        <v>834</v>
      </c>
      <c r="D707" s="47">
        <v>15</v>
      </c>
      <c r="E707" s="24"/>
      <c r="F707" s="161">
        <f t="shared" si="26"/>
        <v>0</v>
      </c>
    </row>
    <row r="708" spans="1:6" ht="12.75">
      <c r="A708" s="2"/>
      <c r="B708" s="6" t="s">
        <v>278</v>
      </c>
      <c r="C708" s="2" t="s">
        <v>834</v>
      </c>
      <c r="D708" s="19">
        <v>4</v>
      </c>
      <c r="E708" s="24"/>
      <c r="F708" s="27">
        <f t="shared" si="26"/>
        <v>0</v>
      </c>
    </row>
    <row r="709" spans="1:6" ht="12.75">
      <c r="A709" s="2"/>
      <c r="B709" s="6" t="s">
        <v>279</v>
      </c>
      <c r="C709" s="2" t="s">
        <v>834</v>
      </c>
      <c r="D709" s="19">
        <v>40</v>
      </c>
      <c r="E709" s="24"/>
      <c r="F709" s="27">
        <f t="shared" si="26"/>
        <v>0</v>
      </c>
    </row>
    <row r="710" spans="1:6" ht="12.75">
      <c r="A710" s="2"/>
      <c r="B710" s="6" t="s">
        <v>280</v>
      </c>
      <c r="C710" s="2" t="s">
        <v>834</v>
      </c>
      <c r="D710" s="19">
        <v>20</v>
      </c>
      <c r="E710" s="24"/>
      <c r="F710" s="27">
        <f t="shared" si="26"/>
        <v>0</v>
      </c>
    </row>
    <row r="711" spans="1:6" ht="12.75">
      <c r="A711" s="2"/>
      <c r="B711" s="6" t="s">
        <v>281</v>
      </c>
      <c r="C711" s="2" t="s">
        <v>834</v>
      </c>
      <c r="D711" s="19">
        <v>25</v>
      </c>
      <c r="E711" s="24"/>
      <c r="F711" s="27">
        <f t="shared" si="26"/>
        <v>0</v>
      </c>
    </row>
    <row r="712" spans="1:6" ht="12.75">
      <c r="A712" s="2"/>
      <c r="B712" s="6" t="s">
        <v>282</v>
      </c>
      <c r="C712" s="2" t="s">
        <v>834</v>
      </c>
      <c r="D712" s="19">
        <v>160</v>
      </c>
      <c r="E712" s="24"/>
      <c r="F712" s="27">
        <f t="shared" si="26"/>
        <v>0</v>
      </c>
    </row>
    <row r="713" spans="1:6" ht="12.75">
      <c r="A713" s="2"/>
      <c r="B713" s="6" t="s">
        <v>283</v>
      </c>
      <c r="C713" s="2" t="s">
        <v>834</v>
      </c>
      <c r="D713" s="19">
        <v>3</v>
      </c>
      <c r="E713" s="24"/>
      <c r="F713" s="27">
        <f t="shared" si="26"/>
        <v>0</v>
      </c>
    </row>
    <row r="714" spans="1:6" ht="12.75">
      <c r="A714" s="2"/>
      <c r="B714" s="6" t="s">
        <v>284</v>
      </c>
      <c r="C714" s="2" t="s">
        <v>834</v>
      </c>
      <c r="D714" s="19">
        <v>25</v>
      </c>
      <c r="E714" s="24"/>
      <c r="F714" s="27">
        <f t="shared" si="26"/>
        <v>0</v>
      </c>
    </row>
    <row r="715" spans="1:6" ht="12.75">
      <c r="A715" s="2"/>
      <c r="B715" s="28" t="s">
        <v>285</v>
      </c>
      <c r="C715" s="2" t="s">
        <v>834</v>
      </c>
      <c r="D715" s="19">
        <v>3</v>
      </c>
      <c r="E715" s="24"/>
      <c r="F715" s="27">
        <f t="shared" si="26"/>
        <v>0</v>
      </c>
    </row>
    <row r="716" spans="1:6" ht="12.75">
      <c r="A716" s="2"/>
      <c r="B716" s="6" t="s">
        <v>286</v>
      </c>
      <c r="C716" s="2" t="s">
        <v>834</v>
      </c>
      <c r="D716" s="19">
        <v>300</v>
      </c>
      <c r="E716" s="24"/>
      <c r="F716" s="27">
        <f t="shared" si="26"/>
        <v>0</v>
      </c>
    </row>
    <row r="717" spans="1:6" ht="12.75">
      <c r="A717" s="2"/>
      <c r="B717" s="6" t="s">
        <v>530</v>
      </c>
      <c r="C717" s="2" t="s">
        <v>834</v>
      </c>
      <c r="D717" s="19">
        <v>15</v>
      </c>
      <c r="E717" s="24"/>
      <c r="F717" s="27">
        <f t="shared" si="26"/>
        <v>0</v>
      </c>
    </row>
    <row r="718" spans="1:6" s="53" customFormat="1" ht="12.75">
      <c r="A718" s="87" t="s">
        <v>287</v>
      </c>
      <c r="B718" s="91" t="s">
        <v>288</v>
      </c>
      <c r="C718" s="91"/>
      <c r="D718" s="82"/>
      <c r="E718" s="18"/>
      <c r="F718" s="162"/>
    </row>
    <row r="719" spans="1:6" s="53" customFormat="1" ht="12.75">
      <c r="A719" s="85"/>
      <c r="B719" s="46" t="s">
        <v>531</v>
      </c>
      <c r="C719" s="85" t="s">
        <v>834</v>
      </c>
      <c r="D719" s="47">
        <v>10</v>
      </c>
      <c r="E719" s="24"/>
      <c r="F719" s="161">
        <f t="shared" si="26"/>
        <v>0</v>
      </c>
    </row>
    <row r="720" spans="1:6" s="53" customFormat="1" ht="12.75">
      <c r="A720" s="85"/>
      <c r="B720" s="46" t="s">
        <v>532</v>
      </c>
      <c r="C720" s="85" t="s">
        <v>834</v>
      </c>
      <c r="D720" s="47">
        <v>10</v>
      </c>
      <c r="E720" s="24"/>
      <c r="F720" s="161">
        <f t="shared" si="26"/>
        <v>0</v>
      </c>
    </row>
    <row r="721" spans="1:6" s="53" customFormat="1" ht="12.75">
      <c r="A721" s="85"/>
      <c r="B721" s="46" t="s">
        <v>533</v>
      </c>
      <c r="C721" s="85" t="s">
        <v>834</v>
      </c>
      <c r="D721" s="47">
        <v>20</v>
      </c>
      <c r="E721" s="24"/>
      <c r="F721" s="161">
        <f t="shared" si="26"/>
        <v>0</v>
      </c>
    </row>
    <row r="722" spans="1:6" s="53" customFormat="1" ht="12.75">
      <c r="A722" s="85"/>
      <c r="B722" s="46" t="s">
        <v>534</v>
      </c>
      <c r="C722" s="85" t="s">
        <v>834</v>
      </c>
      <c r="D722" s="47">
        <v>2</v>
      </c>
      <c r="E722" s="24"/>
      <c r="F722" s="161">
        <f t="shared" si="26"/>
        <v>0</v>
      </c>
    </row>
    <row r="723" spans="1:6" s="53" customFormat="1" ht="12.75">
      <c r="A723" s="85"/>
      <c r="B723" s="46" t="s">
        <v>535</v>
      </c>
      <c r="C723" s="85" t="s">
        <v>226</v>
      </c>
      <c r="D723" s="47">
        <v>40</v>
      </c>
      <c r="E723" s="24"/>
      <c r="F723" s="161">
        <f t="shared" si="26"/>
        <v>0</v>
      </c>
    </row>
    <row r="724" spans="1:6" s="96" customFormat="1" ht="12.75">
      <c r="A724" s="85"/>
      <c r="B724" s="46" t="s">
        <v>536</v>
      </c>
      <c r="C724" s="85" t="s">
        <v>226</v>
      </c>
      <c r="D724" s="47">
        <v>4</v>
      </c>
      <c r="E724" s="24"/>
      <c r="F724" s="161">
        <f t="shared" si="26"/>
        <v>0</v>
      </c>
    </row>
    <row r="725" spans="1:6" ht="12.75">
      <c r="A725" s="2"/>
      <c r="B725" s="6" t="s">
        <v>537</v>
      </c>
      <c r="C725" s="2" t="s">
        <v>226</v>
      </c>
      <c r="D725" s="19">
        <v>7</v>
      </c>
      <c r="E725" s="24"/>
      <c r="F725" s="27">
        <f t="shared" si="26"/>
        <v>0</v>
      </c>
    </row>
    <row r="726" spans="1:6" s="53" customFormat="1" ht="12.75">
      <c r="A726" s="188" t="s">
        <v>769</v>
      </c>
      <c r="B726" s="188"/>
      <c r="C726" s="188"/>
      <c r="D726" s="188"/>
      <c r="E726" s="188"/>
      <c r="F726" s="162">
        <f>SUM(F703:F725)</f>
        <v>0</v>
      </c>
    </row>
    <row r="727" spans="1:6" s="53" customFormat="1" ht="12.75">
      <c r="A727" s="85"/>
      <c r="B727" s="187" t="s">
        <v>292</v>
      </c>
      <c r="C727" s="187"/>
      <c r="D727" s="187"/>
      <c r="E727" s="187"/>
      <c r="F727" s="187"/>
    </row>
    <row r="728" spans="1:6" s="53" customFormat="1" ht="12.75">
      <c r="A728" s="189"/>
      <c r="B728" s="189"/>
      <c r="C728" s="189"/>
      <c r="D728" s="189"/>
      <c r="E728" s="189"/>
      <c r="F728" s="189"/>
    </row>
    <row r="729" spans="1:6" s="53" customFormat="1" ht="12.75">
      <c r="A729" s="87" t="s">
        <v>289</v>
      </c>
      <c r="B729" s="102" t="s">
        <v>290</v>
      </c>
      <c r="C729" s="91"/>
      <c r="D729" s="82"/>
      <c r="E729" s="92"/>
      <c r="F729" s="162"/>
    </row>
    <row r="730" spans="1:6" s="53" customFormat="1" ht="12.75">
      <c r="A730" s="85"/>
      <c r="B730" s="163" t="s">
        <v>291</v>
      </c>
      <c r="C730" s="85" t="s">
        <v>226</v>
      </c>
      <c r="D730" s="47">
        <v>41</v>
      </c>
      <c r="E730" s="24"/>
      <c r="F730" s="161">
        <f>E730*D730</f>
        <v>0</v>
      </c>
    </row>
    <row r="731" spans="1:6" ht="12.75">
      <c r="A731" s="218" t="s">
        <v>770</v>
      </c>
      <c r="B731" s="218"/>
      <c r="C731" s="218"/>
      <c r="D731" s="218"/>
      <c r="E731" s="218"/>
      <c r="F731" s="25">
        <f>SUM(F730)</f>
        <v>0</v>
      </c>
    </row>
    <row r="732" spans="1:6" ht="12.75">
      <c r="A732" s="219"/>
      <c r="B732" s="219"/>
      <c r="C732" s="219"/>
      <c r="D732" s="219"/>
      <c r="E732" s="219"/>
      <c r="F732" s="219"/>
    </row>
    <row r="733" spans="1:6" s="53" customFormat="1" ht="12.75">
      <c r="A733" s="87" t="s">
        <v>755</v>
      </c>
      <c r="B733" s="102" t="s">
        <v>756</v>
      </c>
      <c r="C733" s="91"/>
      <c r="D733" s="82"/>
      <c r="E733" s="92"/>
      <c r="F733" s="82"/>
    </row>
    <row r="734" spans="1:6" ht="12.75">
      <c r="A734" s="45" t="s">
        <v>757</v>
      </c>
      <c r="B734" s="44" t="s">
        <v>758</v>
      </c>
      <c r="C734" s="5"/>
      <c r="D734" s="17"/>
      <c r="E734" s="18"/>
      <c r="F734" s="17"/>
    </row>
    <row r="735" spans="1:6" ht="12.75">
      <c r="A735" s="45" t="s">
        <v>778</v>
      </c>
      <c r="B735" s="9" t="s">
        <v>820</v>
      </c>
      <c r="C735" s="42"/>
      <c r="D735" s="17"/>
      <c r="E735" s="18">
        <v>0</v>
      </c>
      <c r="F735" s="17"/>
    </row>
    <row r="736" spans="1:6" ht="12.75">
      <c r="A736" s="42"/>
      <c r="B736" s="6" t="s">
        <v>779</v>
      </c>
      <c r="C736" s="42" t="s">
        <v>226</v>
      </c>
      <c r="D736" s="19">
        <v>1</v>
      </c>
      <c r="E736" s="24"/>
      <c r="F736" s="27">
        <f>E736*D736</f>
        <v>0</v>
      </c>
    </row>
    <row r="737" spans="1:6" ht="12.75">
      <c r="A737" s="42"/>
      <c r="B737" s="6" t="s">
        <v>780</v>
      </c>
      <c r="C737" s="42" t="s">
        <v>226</v>
      </c>
      <c r="D737" s="19">
        <v>1</v>
      </c>
      <c r="E737" s="24"/>
      <c r="F737" s="27">
        <f>E737*D737</f>
        <v>0</v>
      </c>
    </row>
    <row r="738" spans="1:6" ht="12.75">
      <c r="A738" s="42"/>
      <c r="B738" s="6" t="s">
        <v>781</v>
      </c>
      <c r="C738" s="42" t="s">
        <v>226</v>
      </c>
      <c r="D738" s="19">
        <v>1</v>
      </c>
      <c r="E738" s="24"/>
      <c r="F738" s="27">
        <f>E738*D738</f>
        <v>0</v>
      </c>
    </row>
    <row r="739" spans="1:6" s="53" customFormat="1" ht="12.75">
      <c r="A739" s="188" t="s">
        <v>595</v>
      </c>
      <c r="B739" s="188"/>
      <c r="C739" s="188"/>
      <c r="D739" s="188"/>
      <c r="E739" s="188"/>
      <c r="F739" s="162">
        <f>SUM(F736:F738)</f>
        <v>0</v>
      </c>
    </row>
    <row r="740" spans="1:6" s="53" customFormat="1" ht="12.75">
      <c r="A740" s="189"/>
      <c r="B740" s="189"/>
      <c r="C740" s="189"/>
      <c r="D740" s="189"/>
      <c r="E740" s="189"/>
      <c r="F740" s="189"/>
    </row>
    <row r="741" spans="1:6" s="53" customFormat="1" ht="12.75">
      <c r="A741" s="54" t="s">
        <v>776</v>
      </c>
      <c r="B741" s="55" t="s">
        <v>777</v>
      </c>
      <c r="C741" s="164"/>
      <c r="D741" s="152"/>
      <c r="E741" s="152"/>
      <c r="F741" s="162"/>
    </row>
    <row r="742" spans="1:6" s="53" customFormat="1" ht="12.75">
      <c r="A742" s="45" t="s">
        <v>633</v>
      </c>
      <c r="B742" s="44" t="s">
        <v>634</v>
      </c>
      <c r="C742" s="42"/>
      <c r="D742" s="19"/>
      <c r="E742" s="19"/>
      <c r="F742" s="162"/>
    </row>
    <row r="743" spans="1:6" s="53" customFormat="1" ht="14.25">
      <c r="A743" s="85"/>
      <c r="B743" s="146" t="s">
        <v>655</v>
      </c>
      <c r="C743" s="144" t="s">
        <v>807</v>
      </c>
      <c r="D743" s="47">
        <v>8</v>
      </c>
      <c r="E743" s="19"/>
      <c r="F743" s="161">
        <f aca="true" t="shared" si="27" ref="F743:F748">E743*D743</f>
        <v>0</v>
      </c>
    </row>
    <row r="744" spans="1:6" s="53" customFormat="1" ht="14.25">
      <c r="A744" s="85"/>
      <c r="B744" s="146" t="s">
        <v>656</v>
      </c>
      <c r="C744" s="144" t="s">
        <v>807</v>
      </c>
      <c r="D744" s="47">
        <v>16</v>
      </c>
      <c r="E744" s="19"/>
      <c r="F744" s="161">
        <f t="shared" si="27"/>
        <v>0</v>
      </c>
    </row>
    <row r="745" spans="1:6" s="53" customFormat="1" ht="12.75">
      <c r="A745" s="85"/>
      <c r="B745" s="76" t="s">
        <v>295</v>
      </c>
      <c r="C745" s="144" t="s">
        <v>226</v>
      </c>
      <c r="D745" s="47">
        <v>1</v>
      </c>
      <c r="E745" s="19"/>
      <c r="F745" s="161">
        <f t="shared" si="27"/>
        <v>0</v>
      </c>
    </row>
    <row r="746" spans="1:6" s="53" customFormat="1" ht="12.75">
      <c r="A746" s="85"/>
      <c r="B746" s="76" t="s">
        <v>296</v>
      </c>
      <c r="C746" s="144" t="s">
        <v>226</v>
      </c>
      <c r="D746" s="47">
        <v>2</v>
      </c>
      <c r="E746" s="19"/>
      <c r="F746" s="161">
        <f t="shared" si="27"/>
        <v>0</v>
      </c>
    </row>
    <row r="747" spans="1:6" s="53" customFormat="1" ht="12.75">
      <c r="A747" s="85"/>
      <c r="B747" s="76" t="s">
        <v>297</v>
      </c>
      <c r="C747" s="144" t="s">
        <v>226</v>
      </c>
      <c r="D747" s="47">
        <v>2</v>
      </c>
      <c r="E747" s="19"/>
      <c r="F747" s="161">
        <f t="shared" si="27"/>
        <v>0</v>
      </c>
    </row>
    <row r="748" spans="1:6" s="53" customFormat="1" ht="12.75">
      <c r="A748" s="85"/>
      <c r="B748" s="76" t="s">
        <v>596</v>
      </c>
      <c r="C748" s="144" t="s">
        <v>226</v>
      </c>
      <c r="D748" s="47">
        <v>1</v>
      </c>
      <c r="E748" s="19"/>
      <c r="F748" s="161">
        <f t="shared" si="27"/>
        <v>0</v>
      </c>
    </row>
    <row r="749" spans="1:6" s="53" customFormat="1" ht="12.75">
      <c r="A749" s="45" t="s">
        <v>635</v>
      </c>
      <c r="B749" s="56" t="s">
        <v>636</v>
      </c>
      <c r="C749" s="58"/>
      <c r="D749" s="19"/>
      <c r="E749" s="19"/>
      <c r="F749" s="162"/>
    </row>
    <row r="750" spans="1:6" s="53" customFormat="1" ht="12.75">
      <c r="A750" s="144"/>
      <c r="B750" s="106" t="s">
        <v>6</v>
      </c>
      <c r="C750" s="144" t="s">
        <v>226</v>
      </c>
      <c r="D750" s="47">
        <v>1</v>
      </c>
      <c r="E750" s="19"/>
      <c r="F750" s="161">
        <f aca="true" t="shared" si="28" ref="F750:F755">E750*D750</f>
        <v>0</v>
      </c>
    </row>
    <row r="751" spans="1:6" ht="12.75">
      <c r="A751" s="45" t="s">
        <v>637</v>
      </c>
      <c r="B751" s="44" t="s">
        <v>820</v>
      </c>
      <c r="C751" s="80"/>
      <c r="D751" s="19"/>
      <c r="E751" s="19"/>
      <c r="F751" s="27">
        <f t="shared" si="28"/>
        <v>0</v>
      </c>
    </row>
    <row r="752" spans="1:6" ht="12.75">
      <c r="A752" s="42"/>
      <c r="B752" s="58" t="s">
        <v>7</v>
      </c>
      <c r="C752" s="42" t="s">
        <v>226</v>
      </c>
      <c r="D752" s="19">
        <v>3</v>
      </c>
      <c r="E752" s="19"/>
      <c r="F752" s="27">
        <f t="shared" si="28"/>
        <v>0</v>
      </c>
    </row>
    <row r="753" spans="1:6" s="177" customFormat="1" ht="12.75">
      <c r="A753" s="42"/>
      <c r="B753" s="58" t="s">
        <v>8</v>
      </c>
      <c r="C753" s="42" t="s">
        <v>226</v>
      </c>
      <c r="D753" s="19">
        <v>3</v>
      </c>
      <c r="E753" s="19"/>
      <c r="F753" s="27">
        <f t="shared" si="28"/>
        <v>0</v>
      </c>
    </row>
    <row r="754" spans="1:6" s="53" customFormat="1" ht="12.75">
      <c r="A754" s="144"/>
      <c r="B754" s="146" t="s">
        <v>9</v>
      </c>
      <c r="C754" s="144" t="s">
        <v>226</v>
      </c>
      <c r="D754" s="47">
        <v>2</v>
      </c>
      <c r="E754" s="19"/>
      <c r="F754" s="161">
        <f t="shared" si="28"/>
        <v>0</v>
      </c>
    </row>
    <row r="755" spans="1:6" s="96" customFormat="1" ht="12.75">
      <c r="A755" s="85"/>
      <c r="B755" s="76" t="s">
        <v>597</v>
      </c>
      <c r="C755" s="144" t="s">
        <v>806</v>
      </c>
      <c r="D755" s="47">
        <v>3</v>
      </c>
      <c r="E755" s="19"/>
      <c r="F755" s="161">
        <f t="shared" si="28"/>
        <v>0</v>
      </c>
    </row>
    <row r="756" spans="1:6" ht="12.75">
      <c r="A756" s="218" t="s">
        <v>638</v>
      </c>
      <c r="B756" s="218"/>
      <c r="C756" s="218"/>
      <c r="D756" s="218"/>
      <c r="E756" s="218"/>
      <c r="F756" s="25">
        <f>SUM(F743:F755)</f>
        <v>0</v>
      </c>
    </row>
    <row r="757" spans="1:6" ht="12.75">
      <c r="A757" s="219"/>
      <c r="B757" s="219"/>
      <c r="C757" s="219"/>
      <c r="D757" s="219"/>
      <c r="E757" s="219"/>
      <c r="F757" s="219"/>
    </row>
    <row r="758" spans="1:6" s="96" customFormat="1" ht="12.75">
      <c r="A758" s="107" t="s">
        <v>211</v>
      </c>
      <c r="B758" s="186" t="s">
        <v>208</v>
      </c>
      <c r="C758" s="187"/>
      <c r="D758" s="187"/>
      <c r="E758" s="187"/>
      <c r="F758" s="187"/>
    </row>
    <row r="759" spans="1:6" ht="12.75">
      <c r="A759" s="45" t="s">
        <v>212</v>
      </c>
      <c r="B759" s="223" t="s">
        <v>640</v>
      </c>
      <c r="C759" s="225"/>
      <c r="D759" s="225"/>
      <c r="E759" s="225"/>
      <c r="F759" s="225"/>
    </row>
    <row r="760" spans="1:6" s="53" customFormat="1" ht="12.75">
      <c r="A760" s="107" t="s">
        <v>641</v>
      </c>
      <c r="B760" s="186" t="s">
        <v>826</v>
      </c>
      <c r="C760" s="186"/>
      <c r="D760" s="186"/>
      <c r="E760" s="186"/>
      <c r="F760" s="186"/>
    </row>
    <row r="761" spans="1:6" s="96" customFormat="1" ht="12.75">
      <c r="A761" s="144"/>
      <c r="B761" s="138" t="s">
        <v>642</v>
      </c>
      <c r="C761" s="144" t="s">
        <v>806</v>
      </c>
      <c r="D761" s="47">
        <v>18</v>
      </c>
      <c r="E761" s="10"/>
      <c r="F761" s="161">
        <f aca="true" t="shared" si="29" ref="F761:F794">E761*D761</f>
        <v>0</v>
      </c>
    </row>
    <row r="762" spans="1:6" ht="12.75">
      <c r="A762" s="42"/>
      <c r="B762" s="143" t="s">
        <v>643</v>
      </c>
      <c r="C762" s="42" t="s">
        <v>806</v>
      </c>
      <c r="D762" s="19">
        <v>18</v>
      </c>
      <c r="E762" s="10"/>
      <c r="F762" s="27">
        <f t="shared" si="29"/>
        <v>0</v>
      </c>
    </row>
    <row r="763" spans="1:6" s="177" customFormat="1" ht="12.75">
      <c r="A763" s="107" t="s">
        <v>644</v>
      </c>
      <c r="B763" s="91" t="s">
        <v>873</v>
      </c>
      <c r="C763" s="91"/>
      <c r="D763" s="82"/>
      <c r="E763" s="18"/>
      <c r="F763" s="162"/>
    </row>
    <row r="764" spans="1:6" s="53" customFormat="1" ht="12.75">
      <c r="A764" s="144"/>
      <c r="B764" s="138" t="s">
        <v>645</v>
      </c>
      <c r="C764" s="144" t="s">
        <v>834</v>
      </c>
      <c r="D764" s="47">
        <v>2</v>
      </c>
      <c r="E764" s="10"/>
      <c r="F764" s="161">
        <f t="shared" si="29"/>
        <v>0</v>
      </c>
    </row>
    <row r="765" spans="1:6" s="96" customFormat="1" ht="12.75">
      <c r="A765" s="45" t="s">
        <v>646</v>
      </c>
      <c r="B765" s="9" t="s">
        <v>647</v>
      </c>
      <c r="C765" s="9"/>
      <c r="D765" s="15"/>
      <c r="E765" s="18"/>
      <c r="F765" s="25"/>
    </row>
    <row r="766" spans="1:6" ht="12.75">
      <c r="A766" s="42"/>
      <c r="B766" s="143" t="s">
        <v>648</v>
      </c>
      <c r="C766" s="42" t="s">
        <v>834</v>
      </c>
      <c r="D766" s="19">
        <v>3</v>
      </c>
      <c r="E766" s="10"/>
      <c r="F766" s="27">
        <f t="shared" si="29"/>
        <v>0</v>
      </c>
    </row>
    <row r="767" spans="1:6" ht="12.75">
      <c r="A767" s="42"/>
      <c r="B767" s="143" t="s">
        <v>649</v>
      </c>
      <c r="C767" s="42" t="s">
        <v>834</v>
      </c>
      <c r="D767" s="19">
        <v>3</v>
      </c>
      <c r="E767" s="10"/>
      <c r="F767" s="27">
        <f t="shared" si="29"/>
        <v>0</v>
      </c>
    </row>
    <row r="768" spans="1:6" s="177" customFormat="1" ht="12.75">
      <c r="A768" s="107" t="s">
        <v>650</v>
      </c>
      <c r="B768" s="91" t="s">
        <v>120</v>
      </c>
      <c r="C768" s="91"/>
      <c r="D768" s="82"/>
      <c r="E768" s="18"/>
      <c r="F768" s="162"/>
    </row>
    <row r="769" spans="1:6" s="53" customFormat="1" ht="12.75">
      <c r="A769" s="144"/>
      <c r="B769" s="138" t="s">
        <v>712</v>
      </c>
      <c r="C769" s="144" t="s">
        <v>834</v>
      </c>
      <c r="D769" s="47">
        <v>8</v>
      </c>
      <c r="E769" s="10"/>
      <c r="F769" s="161">
        <f t="shared" si="29"/>
        <v>0</v>
      </c>
    </row>
    <row r="770" spans="1:6" s="96" customFormat="1" ht="12.75">
      <c r="A770" s="144"/>
      <c r="B770" s="138" t="s">
        <v>713</v>
      </c>
      <c r="C770" s="144" t="s">
        <v>834</v>
      </c>
      <c r="D770" s="47">
        <v>2</v>
      </c>
      <c r="E770" s="10"/>
      <c r="F770" s="161">
        <f t="shared" si="29"/>
        <v>0</v>
      </c>
    </row>
    <row r="771" spans="1:6" ht="12.75">
      <c r="A771" s="45" t="s">
        <v>714</v>
      </c>
      <c r="B771" s="9" t="s">
        <v>715</v>
      </c>
      <c r="C771" s="9"/>
      <c r="D771" s="15"/>
      <c r="E771" s="18"/>
      <c r="F771" s="25"/>
    </row>
    <row r="772" spans="1:6" ht="12.75">
      <c r="A772" s="42"/>
      <c r="B772" s="143" t="s">
        <v>716</v>
      </c>
      <c r="C772" s="42" t="s">
        <v>834</v>
      </c>
      <c r="D772" s="19">
        <v>2</v>
      </c>
      <c r="E772" s="10"/>
      <c r="F772" s="27">
        <f t="shared" si="29"/>
        <v>0</v>
      </c>
    </row>
    <row r="773" spans="1:6" s="177" customFormat="1" ht="12.75">
      <c r="A773" s="107" t="s">
        <v>717</v>
      </c>
      <c r="B773" s="91" t="s">
        <v>886</v>
      </c>
      <c r="C773" s="91"/>
      <c r="D773" s="82"/>
      <c r="E773" s="18"/>
      <c r="F773" s="162"/>
    </row>
    <row r="774" spans="1:6" s="96" customFormat="1" ht="12.75">
      <c r="A774" s="144"/>
      <c r="B774" s="138" t="s">
        <v>718</v>
      </c>
      <c r="C774" s="144" t="s">
        <v>834</v>
      </c>
      <c r="D774" s="47">
        <v>3</v>
      </c>
      <c r="E774" s="10"/>
      <c r="F774" s="161">
        <f t="shared" si="29"/>
        <v>0</v>
      </c>
    </row>
    <row r="775" spans="1:6" ht="12.75">
      <c r="A775" s="45" t="s">
        <v>719</v>
      </c>
      <c r="B775" s="9" t="s">
        <v>720</v>
      </c>
      <c r="C775" s="9"/>
      <c r="D775" s="15"/>
      <c r="E775" s="18"/>
      <c r="F775" s="25"/>
    </row>
    <row r="776" spans="1:6" s="177" customFormat="1" ht="12.75">
      <c r="A776" s="42"/>
      <c r="B776" s="143" t="s">
        <v>721</v>
      </c>
      <c r="C776" s="42" t="s">
        <v>834</v>
      </c>
      <c r="D776" s="19">
        <v>3</v>
      </c>
      <c r="E776" s="10"/>
      <c r="F776" s="27">
        <f t="shared" si="29"/>
        <v>0</v>
      </c>
    </row>
    <row r="777" spans="1:6" s="53" customFormat="1" ht="12.75">
      <c r="A777" s="144"/>
      <c r="B777" s="138" t="s">
        <v>722</v>
      </c>
      <c r="C777" s="144" t="s">
        <v>834</v>
      </c>
      <c r="D777" s="47">
        <v>5</v>
      </c>
      <c r="E777" s="10"/>
      <c r="F777" s="161">
        <f t="shared" si="29"/>
        <v>0</v>
      </c>
    </row>
    <row r="778" spans="1:6" ht="12.75">
      <c r="A778" s="45" t="s">
        <v>723</v>
      </c>
      <c r="B778" s="9" t="s">
        <v>724</v>
      </c>
      <c r="C778" s="9"/>
      <c r="D778" s="15"/>
      <c r="E778" s="18"/>
      <c r="F778" s="25"/>
    </row>
    <row r="779" spans="1:6" s="177" customFormat="1" ht="12.75">
      <c r="A779" s="42"/>
      <c r="B779" s="143" t="s">
        <v>725</v>
      </c>
      <c r="C779" s="42" t="s">
        <v>834</v>
      </c>
      <c r="D779" s="19">
        <v>4</v>
      </c>
      <c r="E779" s="10"/>
      <c r="F779" s="27">
        <f t="shared" si="29"/>
        <v>0</v>
      </c>
    </row>
    <row r="780" spans="1:6" s="53" customFormat="1" ht="12.75">
      <c r="A780" s="107" t="s">
        <v>726</v>
      </c>
      <c r="B780" s="91" t="s">
        <v>727</v>
      </c>
      <c r="C780" s="91"/>
      <c r="D780" s="82"/>
      <c r="E780" s="18"/>
      <c r="F780" s="162"/>
    </row>
    <row r="781" spans="1:6" s="96" customFormat="1" ht="12.75">
      <c r="A781" s="144"/>
      <c r="B781" s="138" t="s">
        <v>728</v>
      </c>
      <c r="C781" s="144" t="s">
        <v>834</v>
      </c>
      <c r="D781" s="47">
        <v>1</v>
      </c>
      <c r="E781" s="10"/>
      <c r="F781" s="161">
        <f t="shared" si="29"/>
        <v>0</v>
      </c>
    </row>
    <row r="782" spans="1:6" ht="12.75">
      <c r="A782" s="42"/>
      <c r="B782" s="143" t="s">
        <v>729</v>
      </c>
      <c r="C782" s="42" t="s">
        <v>834</v>
      </c>
      <c r="D782" s="19">
        <v>2</v>
      </c>
      <c r="E782" s="10"/>
      <c r="F782" s="27">
        <f t="shared" si="29"/>
        <v>0</v>
      </c>
    </row>
    <row r="783" spans="1:6" s="177" customFormat="1" ht="12.75">
      <c r="A783" s="107" t="s">
        <v>730</v>
      </c>
      <c r="B783" s="91" t="s">
        <v>821</v>
      </c>
      <c r="C783" s="91"/>
      <c r="D783" s="82"/>
      <c r="E783" s="18"/>
      <c r="F783" s="162"/>
    </row>
    <row r="784" spans="1:6" s="53" customFormat="1" ht="12.75">
      <c r="A784" s="107" t="s">
        <v>731</v>
      </c>
      <c r="B784" s="91" t="s">
        <v>732</v>
      </c>
      <c r="C784" s="91"/>
      <c r="D784" s="82"/>
      <c r="E784" s="18"/>
      <c r="F784" s="162"/>
    </row>
    <row r="785" spans="1:6" s="53" customFormat="1" ht="12.75">
      <c r="A785" s="144"/>
      <c r="B785" s="138" t="s">
        <v>733</v>
      </c>
      <c r="C785" s="144" t="s">
        <v>834</v>
      </c>
      <c r="D785" s="47">
        <v>2</v>
      </c>
      <c r="E785" s="10"/>
      <c r="F785" s="161">
        <f t="shared" si="29"/>
        <v>0</v>
      </c>
    </row>
    <row r="786" spans="1:6" ht="12.75">
      <c r="A786" s="45" t="s">
        <v>734</v>
      </c>
      <c r="B786" s="9" t="s">
        <v>735</v>
      </c>
      <c r="C786" s="9"/>
      <c r="D786" s="15"/>
      <c r="E786" s="18"/>
      <c r="F786" s="25"/>
    </row>
    <row r="787" spans="1:6" ht="12.75">
      <c r="A787" s="42"/>
      <c r="B787" s="143" t="s">
        <v>736</v>
      </c>
      <c r="C787" s="42" t="s">
        <v>834</v>
      </c>
      <c r="D787" s="19">
        <v>1</v>
      </c>
      <c r="E787" s="10"/>
      <c r="F787" s="27">
        <f t="shared" si="29"/>
        <v>0</v>
      </c>
    </row>
    <row r="788" spans="1:6" ht="12.75">
      <c r="A788" s="42"/>
      <c r="B788" s="143" t="s">
        <v>796</v>
      </c>
      <c r="C788" s="42" t="s">
        <v>834</v>
      </c>
      <c r="D788" s="19">
        <v>2</v>
      </c>
      <c r="E788" s="10"/>
      <c r="F788" s="27">
        <f t="shared" si="29"/>
        <v>0</v>
      </c>
    </row>
    <row r="789" spans="1:6" s="53" customFormat="1" ht="12.75">
      <c r="A789" s="107" t="s">
        <v>797</v>
      </c>
      <c r="B789" s="91" t="s">
        <v>798</v>
      </c>
      <c r="C789" s="91"/>
      <c r="D789" s="82"/>
      <c r="E789" s="18"/>
      <c r="F789" s="162"/>
    </row>
    <row r="790" spans="1:6" s="53" customFormat="1" ht="12.75">
      <c r="A790" s="144"/>
      <c r="B790" s="138" t="s">
        <v>799</v>
      </c>
      <c r="C790" s="144" t="s">
        <v>834</v>
      </c>
      <c r="D790" s="47">
        <v>2</v>
      </c>
      <c r="E790" s="10"/>
      <c r="F790" s="161">
        <f t="shared" si="29"/>
        <v>0</v>
      </c>
    </row>
    <row r="791" spans="1:6" ht="12.75">
      <c r="A791" s="45" t="s">
        <v>800</v>
      </c>
      <c r="B791" s="9" t="s">
        <v>801</v>
      </c>
      <c r="C791" s="9"/>
      <c r="D791" s="15"/>
      <c r="E791" s="18"/>
      <c r="F791" s="25"/>
    </row>
    <row r="792" spans="1:6" ht="12.75">
      <c r="A792" s="42"/>
      <c r="B792" s="143" t="s">
        <v>802</v>
      </c>
      <c r="C792" s="42" t="s">
        <v>834</v>
      </c>
      <c r="D792" s="19">
        <v>1</v>
      </c>
      <c r="E792" s="10"/>
      <c r="F792" s="27">
        <f t="shared" si="29"/>
        <v>0</v>
      </c>
    </row>
    <row r="793" spans="1:6" s="53" customFormat="1" ht="12.75">
      <c r="A793" s="107" t="s">
        <v>803</v>
      </c>
      <c r="B793" s="91" t="s">
        <v>804</v>
      </c>
      <c r="C793" s="91"/>
      <c r="D793" s="82"/>
      <c r="E793" s="18"/>
      <c r="F793" s="162"/>
    </row>
    <row r="794" spans="1:6" s="53" customFormat="1" ht="12.75">
      <c r="A794" s="144"/>
      <c r="B794" s="138" t="s">
        <v>805</v>
      </c>
      <c r="C794" s="144" t="s">
        <v>834</v>
      </c>
      <c r="D794" s="47">
        <v>6</v>
      </c>
      <c r="E794" s="10"/>
      <c r="F794" s="161">
        <f t="shared" si="29"/>
        <v>0</v>
      </c>
    </row>
    <row r="795" spans="1:6" ht="12.75">
      <c r="A795" s="218" t="s">
        <v>345</v>
      </c>
      <c r="B795" s="218"/>
      <c r="C795" s="218"/>
      <c r="D795" s="218"/>
      <c r="E795" s="218"/>
      <c r="F795" s="25">
        <f>SUM(F761:F794)</f>
        <v>0</v>
      </c>
    </row>
    <row r="796" spans="1:6" ht="12.75">
      <c r="A796" s="219"/>
      <c r="B796" s="219"/>
      <c r="C796" s="219"/>
      <c r="D796" s="219"/>
      <c r="E796" s="219"/>
      <c r="F796" s="219"/>
    </row>
    <row r="797" spans="1:6" s="53" customFormat="1" ht="12.75">
      <c r="A797" s="107" t="s">
        <v>209</v>
      </c>
      <c r="B797" s="186" t="s">
        <v>210</v>
      </c>
      <c r="C797" s="187"/>
      <c r="D797" s="187"/>
      <c r="E797" s="187"/>
      <c r="F797" s="187"/>
    </row>
    <row r="798" spans="1:6" ht="12.75">
      <c r="A798" s="45" t="s">
        <v>147</v>
      </c>
      <c r="B798" s="223" t="s">
        <v>821</v>
      </c>
      <c r="C798" s="223"/>
      <c r="D798" s="223"/>
      <c r="E798" s="223"/>
      <c r="F798" s="223"/>
    </row>
    <row r="799" spans="1:6" ht="12.75">
      <c r="A799" s="42"/>
      <c r="B799" s="143" t="s">
        <v>148</v>
      </c>
      <c r="C799" s="42" t="s">
        <v>834</v>
      </c>
      <c r="D799" s="10">
        <v>8</v>
      </c>
      <c r="E799" s="10"/>
      <c r="F799" s="27">
        <f aca="true" t="shared" si="30" ref="F799:F811">E799*D799</f>
        <v>0</v>
      </c>
    </row>
    <row r="800" spans="1:6" ht="12.75">
      <c r="A800" s="42"/>
      <c r="B800" s="143" t="s">
        <v>149</v>
      </c>
      <c r="C800" s="42" t="s">
        <v>834</v>
      </c>
      <c r="D800" s="10">
        <v>8</v>
      </c>
      <c r="E800" s="10"/>
      <c r="F800" s="27">
        <f t="shared" si="30"/>
        <v>0</v>
      </c>
    </row>
    <row r="801" spans="1:6" ht="12.75">
      <c r="A801" s="42"/>
      <c r="B801" s="143" t="s">
        <v>150</v>
      </c>
      <c r="C801" s="42" t="s">
        <v>834</v>
      </c>
      <c r="D801" s="10">
        <v>2</v>
      </c>
      <c r="E801" s="10"/>
      <c r="F801" s="27">
        <f t="shared" si="30"/>
        <v>0</v>
      </c>
    </row>
    <row r="802" spans="1:6" ht="12.75">
      <c r="A802" s="42"/>
      <c r="B802" s="143" t="s">
        <v>151</v>
      </c>
      <c r="C802" s="42" t="s">
        <v>834</v>
      </c>
      <c r="D802" s="10">
        <v>5</v>
      </c>
      <c r="E802" s="10"/>
      <c r="F802" s="27">
        <f t="shared" si="30"/>
        <v>0</v>
      </c>
    </row>
    <row r="803" spans="1:6" s="75" customFormat="1" ht="12.75">
      <c r="A803" s="42"/>
      <c r="B803" s="143" t="s">
        <v>152</v>
      </c>
      <c r="C803" s="42" t="s">
        <v>834</v>
      </c>
      <c r="D803" s="10">
        <v>38</v>
      </c>
      <c r="E803" s="10"/>
      <c r="F803" s="27">
        <f t="shared" si="30"/>
        <v>0</v>
      </c>
    </row>
    <row r="804" spans="1:6" s="75" customFormat="1" ht="12.75">
      <c r="A804" s="42"/>
      <c r="B804" s="143" t="s">
        <v>153</v>
      </c>
      <c r="C804" s="42" t="s">
        <v>834</v>
      </c>
      <c r="D804" s="10">
        <v>2</v>
      </c>
      <c r="E804" s="10"/>
      <c r="F804" s="27">
        <f t="shared" si="30"/>
        <v>0</v>
      </c>
    </row>
    <row r="805" spans="1:6" s="75" customFormat="1" ht="12.75">
      <c r="A805" s="42"/>
      <c r="B805" s="143" t="s">
        <v>154</v>
      </c>
      <c r="C805" s="42" t="s">
        <v>834</v>
      </c>
      <c r="D805" s="10">
        <v>9</v>
      </c>
      <c r="E805" s="10"/>
      <c r="F805" s="27">
        <f t="shared" si="30"/>
        <v>0</v>
      </c>
    </row>
    <row r="806" spans="1:6" s="75" customFormat="1" ht="12.75">
      <c r="A806" s="42"/>
      <c r="B806" s="143" t="s">
        <v>155</v>
      </c>
      <c r="C806" s="42" t="s">
        <v>834</v>
      </c>
      <c r="D806" s="10">
        <v>8</v>
      </c>
      <c r="E806" s="10"/>
      <c r="F806" s="27">
        <f t="shared" si="30"/>
        <v>0</v>
      </c>
    </row>
    <row r="807" spans="1:6" s="75" customFormat="1" ht="12.75">
      <c r="A807" s="42"/>
      <c r="B807" s="143" t="s">
        <v>157</v>
      </c>
      <c r="C807" s="42" t="s">
        <v>834</v>
      </c>
      <c r="D807" s="10">
        <v>8</v>
      </c>
      <c r="E807" s="10"/>
      <c r="F807" s="27">
        <f t="shared" si="30"/>
        <v>0</v>
      </c>
    </row>
    <row r="808" spans="1:6" s="75" customFormat="1" ht="12.75">
      <c r="A808" s="42"/>
      <c r="B808" s="143" t="s">
        <v>158</v>
      </c>
      <c r="C808" s="42" t="s">
        <v>834</v>
      </c>
      <c r="D808" s="10">
        <v>1</v>
      </c>
      <c r="E808" s="10"/>
      <c r="F808" s="27">
        <f t="shared" si="30"/>
        <v>0</v>
      </c>
    </row>
    <row r="809" spans="1:6" s="75" customFormat="1" ht="12.75">
      <c r="A809" s="42"/>
      <c r="B809" s="143" t="s">
        <v>159</v>
      </c>
      <c r="C809" s="42" t="s">
        <v>834</v>
      </c>
      <c r="D809" s="10">
        <v>1</v>
      </c>
      <c r="E809" s="10"/>
      <c r="F809" s="27">
        <f t="shared" si="30"/>
        <v>0</v>
      </c>
    </row>
    <row r="810" spans="1:6" s="75" customFormat="1" ht="12.75">
      <c r="A810" s="42"/>
      <c r="B810" s="143" t="s">
        <v>160</v>
      </c>
      <c r="C810" s="42" t="s">
        <v>834</v>
      </c>
      <c r="D810" s="10">
        <v>1</v>
      </c>
      <c r="E810" s="10"/>
      <c r="F810" s="27">
        <f t="shared" si="30"/>
        <v>0</v>
      </c>
    </row>
    <row r="811" spans="1:6" s="75" customFormat="1" ht="12.75">
      <c r="A811" s="42"/>
      <c r="B811" s="143" t="s">
        <v>161</v>
      </c>
      <c r="C811" s="42" t="s">
        <v>834</v>
      </c>
      <c r="D811" s="10">
        <v>8</v>
      </c>
      <c r="E811" s="10"/>
      <c r="F811" s="27">
        <f t="shared" si="30"/>
        <v>0</v>
      </c>
    </row>
    <row r="812" spans="1:6" s="89" customFormat="1" ht="12.75">
      <c r="A812" s="188" t="s">
        <v>346</v>
      </c>
      <c r="B812" s="188"/>
      <c r="C812" s="188"/>
      <c r="D812" s="188"/>
      <c r="E812" s="188"/>
      <c r="F812" s="162">
        <f>SUM(F799:F811)</f>
        <v>0</v>
      </c>
    </row>
    <row r="813" spans="1:6" s="53" customFormat="1" ht="12.75">
      <c r="A813" s="204"/>
      <c r="B813" s="204"/>
      <c r="C813" s="204"/>
      <c r="D813" s="204"/>
      <c r="E813" s="204"/>
      <c r="F813" s="204"/>
    </row>
    <row r="814" spans="1:6" ht="12.75">
      <c r="A814" s="64" t="s">
        <v>225</v>
      </c>
      <c r="B814" s="205" t="s">
        <v>709</v>
      </c>
      <c r="C814" s="206"/>
      <c r="D814" s="206"/>
      <c r="E814" s="206"/>
      <c r="F814" s="206"/>
    </row>
    <row r="815" spans="1:6" ht="12.75">
      <c r="A815" s="26"/>
      <c r="B815" s="126" t="s">
        <v>710</v>
      </c>
      <c r="C815" s="26" t="s">
        <v>744</v>
      </c>
      <c r="D815" s="19">
        <v>1118.48</v>
      </c>
      <c r="E815" s="19"/>
      <c r="F815" s="27">
        <f>D815*E815</f>
        <v>0</v>
      </c>
    </row>
    <row r="816" spans="1:6" ht="12.75">
      <c r="A816" s="208" t="s">
        <v>156</v>
      </c>
      <c r="B816" s="209"/>
      <c r="C816" s="209"/>
      <c r="D816" s="209"/>
      <c r="E816" s="210"/>
      <c r="F816" s="25">
        <f>SUM(F815)</f>
        <v>0</v>
      </c>
    </row>
    <row r="817" spans="1:6" ht="12.75">
      <c r="A817" s="197"/>
      <c r="B817" s="197"/>
      <c r="C817" s="197"/>
      <c r="D817" s="197"/>
      <c r="E817" s="197"/>
      <c r="F817" s="197"/>
    </row>
    <row r="818" spans="1:6" s="53" customFormat="1" ht="12.75">
      <c r="A818" s="192"/>
      <c r="B818" s="192"/>
      <c r="C818" s="192"/>
      <c r="D818" s="192"/>
      <c r="E818" s="192"/>
      <c r="F818" s="192"/>
    </row>
    <row r="819" spans="1:6" ht="12.75">
      <c r="A819" s="193" t="s">
        <v>711</v>
      </c>
      <c r="B819" s="193"/>
      <c r="C819" s="193"/>
      <c r="D819" s="193"/>
      <c r="E819" s="193"/>
      <c r="F819" s="31">
        <f>F7+F19+F39+F53+F65+F96+F102+F111+F118+F129+F138+F149+F156+F170+F194+F262+F319+F325+F352+F380+F400+F477+F485+F490+F499+F505+F520+F537+F553+F568+F587+F598+F614+F623+F632+F652+F700+F726+F731+F739+F756+F795+F812+F816</f>
        <v>0</v>
      </c>
    </row>
    <row r="820" spans="1:6" s="53" customFormat="1" ht="12.75">
      <c r="A820" s="191"/>
      <c r="B820" s="191"/>
      <c r="C820" s="191"/>
      <c r="D820" s="191"/>
      <c r="E820" s="191"/>
      <c r="F820" s="165"/>
    </row>
  </sheetData>
  <sheetProtection/>
  <mergeCells count="115">
    <mergeCell ref="A150:F150"/>
    <mergeCell ref="B151:F151"/>
    <mergeCell ref="A156:E156"/>
    <mergeCell ref="B98:F98"/>
    <mergeCell ref="A129:E129"/>
    <mergeCell ref="A130:F130"/>
    <mergeCell ref="B131:F131"/>
    <mergeCell ref="A7:E7"/>
    <mergeCell ref="B43:F43"/>
    <mergeCell ref="A53:E53"/>
    <mergeCell ref="A54:F54"/>
    <mergeCell ref="B172:F172"/>
    <mergeCell ref="A194:E194"/>
    <mergeCell ref="B104:F104"/>
    <mergeCell ref="A111:E111"/>
    <mergeCell ref="A112:F112"/>
    <mergeCell ref="B113:F113"/>
    <mergeCell ref="A138:E138"/>
    <mergeCell ref="A139:F139"/>
    <mergeCell ref="B140:F140"/>
    <mergeCell ref="A149:E149"/>
    <mergeCell ref="A8:F8"/>
    <mergeCell ref="A19:E19"/>
    <mergeCell ref="A20:F20"/>
    <mergeCell ref="A39:E39"/>
    <mergeCell ref="A40:F40"/>
    <mergeCell ref="B41:F41"/>
    <mergeCell ref="A102:E102"/>
    <mergeCell ref="A103:F103"/>
    <mergeCell ref="B55:F55"/>
    <mergeCell ref="A65:E65"/>
    <mergeCell ref="A66:F66"/>
    <mergeCell ref="B67:F67"/>
    <mergeCell ref="A96:E96"/>
    <mergeCell ref="A97:F97"/>
    <mergeCell ref="A118:E118"/>
    <mergeCell ref="A119:F119"/>
    <mergeCell ref="B120:F120"/>
    <mergeCell ref="B121:F121"/>
    <mergeCell ref="A157:F157"/>
    <mergeCell ref="B158:F158"/>
    <mergeCell ref="A170:E170"/>
    <mergeCell ref="A171:F171"/>
    <mergeCell ref="A262:E262"/>
    <mergeCell ref="A263:F263"/>
    <mergeCell ref="A319:E319"/>
    <mergeCell ref="A325:E325"/>
    <mergeCell ref="A352:E352"/>
    <mergeCell ref="A380:E380"/>
    <mergeCell ref="A381:F381"/>
    <mergeCell ref="A400:E400"/>
    <mergeCell ref="A401:F401"/>
    <mergeCell ref="A477:E477"/>
    <mergeCell ref="A485:E485"/>
    <mergeCell ref="A486:F486"/>
    <mergeCell ref="A490:E490"/>
    <mergeCell ref="A491:F491"/>
    <mergeCell ref="A499:E499"/>
    <mergeCell ref="A500:F500"/>
    <mergeCell ref="A505:E505"/>
    <mergeCell ref="A506:F506"/>
    <mergeCell ref="A520:E520"/>
    <mergeCell ref="A521:F521"/>
    <mergeCell ref="A537:E537"/>
    <mergeCell ref="A538:F538"/>
    <mergeCell ref="A553:E553"/>
    <mergeCell ref="A554:F554"/>
    <mergeCell ref="A568:E568"/>
    <mergeCell ref="A569:F569"/>
    <mergeCell ref="A587:E587"/>
    <mergeCell ref="A588:F588"/>
    <mergeCell ref="B589:F589"/>
    <mergeCell ref="B590:F590"/>
    <mergeCell ref="A598:E598"/>
    <mergeCell ref="A599:F599"/>
    <mergeCell ref="A614:E614"/>
    <mergeCell ref="A615:F615"/>
    <mergeCell ref="B616:F616"/>
    <mergeCell ref="A623:E623"/>
    <mergeCell ref="A624:F624"/>
    <mergeCell ref="B625:F625"/>
    <mergeCell ref="A632:E632"/>
    <mergeCell ref="A633:F633"/>
    <mergeCell ref="B634:F634"/>
    <mergeCell ref="B635:F635"/>
    <mergeCell ref="A652:E652"/>
    <mergeCell ref="A653:F653"/>
    <mergeCell ref="B654:F654"/>
    <mergeCell ref="A700:E700"/>
    <mergeCell ref="A701:F701"/>
    <mergeCell ref="B702:F702"/>
    <mergeCell ref="A726:E726"/>
    <mergeCell ref="B727:F727"/>
    <mergeCell ref="A728:F728"/>
    <mergeCell ref="A731:E731"/>
    <mergeCell ref="A732:F732"/>
    <mergeCell ref="A739:E739"/>
    <mergeCell ref="A740:F740"/>
    <mergeCell ref="A756:E756"/>
    <mergeCell ref="A757:F757"/>
    <mergeCell ref="B758:F758"/>
    <mergeCell ref="B759:F759"/>
    <mergeCell ref="B760:F760"/>
    <mergeCell ref="A795:E795"/>
    <mergeCell ref="A796:F796"/>
    <mergeCell ref="B797:F797"/>
    <mergeCell ref="B798:F798"/>
    <mergeCell ref="A812:E812"/>
    <mergeCell ref="A813:F813"/>
    <mergeCell ref="B814:F814"/>
    <mergeCell ref="A816:E816"/>
    <mergeCell ref="A817:F817"/>
    <mergeCell ref="A818:F818"/>
    <mergeCell ref="A819:E819"/>
    <mergeCell ref="A820:E820"/>
  </mergeCells>
  <conditionalFormatting sqref="D634:E65536 D1:E570 E586:E633 D571:D633 E571:E584">
    <cfRule type="cellIs" priority="1" dxfId="0" operator="equal" stopIfTrue="1">
      <formula>0</formula>
    </cfRule>
  </conditionalFormatting>
  <printOptions horizontalCentered="1"/>
  <pageMargins left="0.7874015748031497" right="0.7874015748031497" top="0.7086614173228347" bottom="0.5118110236220472" header="0.5118110236220472" footer="0.5118110236220472"/>
  <pageSetup fitToHeight="10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2008-06-03T18:28:29Z</cp:lastPrinted>
  <dcterms:created xsi:type="dcterms:W3CDTF">2007-06-01T23:38:19Z</dcterms:created>
  <dcterms:modified xsi:type="dcterms:W3CDTF">2008-06-09T13:20:12Z</dcterms:modified>
  <cp:category/>
  <cp:version/>
  <cp:contentType/>
  <cp:contentStatus/>
</cp:coreProperties>
</file>