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EstaPastaDeTrabalho"/>
  <bookViews>
    <workbookView xWindow="-120" yWindow="-120" windowWidth="29040" windowHeight="15840" firstSheet="3" activeTab="3"/>
  </bookViews>
  <sheets>
    <sheet name="IMAGENS" sheetId="34" state="hidden" r:id="rId1"/>
    <sheet name="REFERENCIA" sheetId="33" state="hidden" r:id="rId2"/>
    <sheet name="DADOS" sheetId="32" state="hidden" r:id="rId3"/>
    <sheet name="ORÇAMENTO_DES" sheetId="12" r:id="rId4"/>
    <sheet name="BANCO DADOS ARQ" sheetId="39" state="hidden" r:id="rId5"/>
    <sheet name="MEMORIA DE CALCULO AT" sheetId="37" r:id="rId6"/>
    <sheet name="COMPOSIÇÃO" sheetId="23" r:id="rId7"/>
    <sheet name="CRONOGRAMA DES" sheetId="46" r:id="rId8"/>
    <sheet name="COTAÇÕES" sheetId="41" r:id="rId9"/>
    <sheet name="BANCO DADOS INC" sheetId="40" state="hidden" r:id="rId10"/>
    <sheet name="BDI C DES" sheetId="42" r:id="rId11"/>
    <sheet name="BDI S DES" sheetId="44" state="hidden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000____VERGA_PORTA_GERAL" localSheetId="4">'BANCO DADOS ARQ'!#REF!</definedName>
    <definedName name="_000____VERGA_PORTA_GERAL" localSheetId="9">'BANCO DADOS INC'!#REF!</definedName>
    <definedName name="_000____VERGA_PORTA_GERAL_1" localSheetId="4">'BANCO DADOS ARQ'!#REF!</definedName>
    <definedName name="_000____VERGA_PORTA_GERAL_1" localSheetId="9">'BANCO DADOS INC'!$B$8:$F$12</definedName>
    <definedName name="_000___TABELA_DE_AMBIENTES_GERAL" localSheetId="4">'BANCO DADOS ARQ'!$B$8:$G$36</definedName>
    <definedName name="_000___TABELA_DE_AMBIENTES_GERAL" localSheetId="9">'BANCO DADOS INC'!#REF!</definedName>
    <definedName name="_000___TABELA_DE_AMBIENTES_GERAL_1" localSheetId="4">'BANCO DADOS ARQ'!#REF!</definedName>
    <definedName name="_000___TABELA_DE_AMBIENTES_GERAL_1" localSheetId="9">'BANCO DADOS INC'!$B$20:$AJ$36</definedName>
    <definedName name="_000___VERGA_CONTRAVERGA_JANELAS_GERAL" localSheetId="4">'BANCO DADOS ARQ'!$B$60:$F$72</definedName>
    <definedName name="_000___VERGA_CONTRAVERGA_JANELAS_GERAL" localSheetId="9">'BANCO DADOS INC'!#REF!</definedName>
    <definedName name="_000___VERGA_CONTRAVERGA_JANELAS_GERAL_1" localSheetId="4">'BANCO DADOS ARQ'!#REF!</definedName>
    <definedName name="_000___VERGA_CONTRAVERGA_JANELAS_GERAL_1" localSheetId="9">'BANCO DADOS INC'!$B$42:$F$47</definedName>
    <definedName name="_000___VERGA_PORTA_GERAL" localSheetId="4">'BANCO DADOS ARQ'!$B$44:$F$58</definedName>
    <definedName name="_001___DEMOLIÇÃO_DE_ARGAMASSA" localSheetId="4">'BANCO DADOS ARQ'!#REF!</definedName>
    <definedName name="_001___DEMOLIÇÃO_DE_ARGAMASSA_1" localSheetId="4">'BANCO DADOS ARQ'!$B$35:$C$35</definedName>
    <definedName name="_001___DEMOLIÇÃO_DE_PISO_CERÂMICO" localSheetId="4">'BANCO DADOS ARQ'!#REF!</definedName>
    <definedName name="_001___DEMOLIÇÃO_DE_PISO_CIMENTADO" localSheetId="4">'BANCO DADOS ARQ'!#REF!</definedName>
    <definedName name="_001___DEMOLIÇÃO_DE_REVESTIMENTO_CERÂMICO" localSheetId="4">'BANCO DADOS ARQ'!#REF!</definedName>
    <definedName name="_001___DEMOLIÇÃO_DE_REVESTIMENTO_CERÂMICO_1" localSheetId="4">'BANCO DADOS ARQ'!#REF!</definedName>
    <definedName name="_001___REMOÇÃO_DE_JANELAS" localSheetId="4">'BANCO DADOS ARQ'!#REF!</definedName>
    <definedName name="_001___REMOÇÃO_DE_LOUÇAS" localSheetId="4">'BANCO DADOS ARQ'!#REF!</definedName>
    <definedName name="_001___REMOÇÃO_DE_PORTAS" localSheetId="4">'BANCO DADOS ARQ'!$B$44:$G$111</definedName>
    <definedName name="_001___REMOÇÃO_TELHA_CERÂMICA" localSheetId="4">'BANCO DADOS ARQ'!#REF!</definedName>
    <definedName name="_002____VERGA_PORTA_GERAL" localSheetId="4">'BANCO DADOS ARQ'!#REF!</definedName>
    <definedName name="_002___REMOÇÃO_FORRO_PVC" localSheetId="4">'BANCO DADOS ARQ'!#REF!</definedName>
    <definedName name="_002___TABELA_DE_AMBIENTES_GERAL" localSheetId="4">'BANCO DADOS ARQ'!#REF!</definedName>
    <definedName name="_002___TABELA_DE_AMBIENTES_GERAL_1" localSheetId="4">'BANCO DADOS ARQ'!#REF!</definedName>
    <definedName name="_002___TABELA_DE_AMBIENTES_GERAL_2" localSheetId="4">'BANCO DADOS ARQ'!#REF!</definedName>
    <definedName name="_003___JANELAS" localSheetId="4">'BANCO DADOS ARQ'!$B$100:$G$105</definedName>
    <definedName name="_003___JANELAS" localSheetId="9">'BANCO DADOS INC'!#REF!</definedName>
    <definedName name="_003___JANELAS_1" localSheetId="4">'BANCO DADOS ARQ'!#REF!</definedName>
    <definedName name="_003___JANELAS_1" localSheetId="9">'BANCO DADOS INC'!#REF!</definedName>
    <definedName name="_003___JANELAS_2" localSheetId="4">'BANCO DADOS ARQ'!$B$275:$H$281</definedName>
    <definedName name="_003___PEITORIL_DE_GRANITO_PARA_JANELAS" localSheetId="4">'BANCO DADOS ARQ'!$B$87:$F$99</definedName>
    <definedName name="_003___PEITORIL_DE_GRANITO_PARA_JANELAS" localSheetId="9">'BANCO DADOS INC'!#REF!</definedName>
    <definedName name="_003___PEITORIL_DE_GRANITO_PARA_JANELAS_1" localSheetId="4">'BANCO DADOS ARQ'!#REF!</definedName>
    <definedName name="_003___PEITORIL_DE_GRANITO_PARA_JANELAS_1" localSheetId="9">'BANCO DADOS INC'!#REF!</definedName>
    <definedName name="_003___PORTAS" localSheetId="9">'BANCO DADOS INC'!#REF!</definedName>
    <definedName name="_003___PORTAS_1" localSheetId="4">'BANCO DADOS ARQ'!#REF!</definedName>
    <definedName name="_003___PORTAS_1" localSheetId="9">'BANCO DADOS INC'!#REF!</definedName>
    <definedName name="_003___PORTAS_2" localSheetId="4">'BANCO DADOS ARQ'!#REF!</definedName>
    <definedName name="_003___PORTAS_3" localSheetId="4">'BANCO DADOS ARQ'!#REF!</definedName>
    <definedName name="_003___PORTAS_4" localSheetId="4">'BANCO DADOS ARQ'!#REF!</definedName>
    <definedName name="_003___PORTAS_5" localSheetId="4">'BANCO DADOS ARQ'!$B$101:$G$105</definedName>
    <definedName name="_004___CHAPISCO_TETO" localSheetId="4">'BANCO DADOS ARQ'!#REF!</definedName>
    <definedName name="_004___CHAPISCO_TETO" localSheetId="9">'BANCO DADOS INC'!#REF!</definedName>
    <definedName name="_004___CHAPISCO_TETO_1" localSheetId="4">'BANCO DADOS ARQ'!#REF!</definedName>
    <definedName name="_004___CHAPISCO_TETO_1" localSheetId="9">'BANCO DADOS INC'!#REF!</definedName>
    <definedName name="_004___COBERTURA" localSheetId="4">'BANCO DADOS ARQ'!$B$146:$I$154</definedName>
    <definedName name="_004___COBERTURA" localSheetId="9">'BANCO DADOS INC'!#REF!</definedName>
    <definedName name="_004___COBERTURA_1" localSheetId="4">'BANCO DADOS ARQ'!#REF!</definedName>
    <definedName name="_004___COBERTURA_1" localSheetId="9">'BANCO DADOS INC'!#REF!</definedName>
    <definedName name="_004___CUMEEIRA_EM_CERÂMICO" localSheetId="4">'BANCO DADOS ARQ'!#REF!</definedName>
    <definedName name="_004___CUMEEIRA_EM_FIBROCIMENTO" localSheetId="4">'BANCO DADOS ARQ'!#REF!</definedName>
    <definedName name="_004___CUMEEIRA_EM_FIBROCIMENTO" localSheetId="9">'BANCO DADOS INC'!#REF!</definedName>
    <definedName name="_004___CUMEEIRA_EM_FIBROCIMENTO_1" localSheetId="4">'BANCO DADOS ARQ'!#REF!</definedName>
    <definedName name="_004___CUMEEIRA_EM_FIBROCIMENTO_1" localSheetId="9">'BANCO DADOS INC'!#REF!</definedName>
    <definedName name="_004___FORRO_DRYWALL" localSheetId="4">'BANCO DADOS ARQ'!$B$117:$C$143</definedName>
    <definedName name="_004___FORRO_DRYWALL" localSheetId="9">'BANCO DADOS INC'!#REF!</definedName>
    <definedName name="_004___FORRO_MINERAL" localSheetId="4">'BANCO DADOS ARQ'!#REF!</definedName>
    <definedName name="_004___FORRO_MINERAL" localSheetId="9">'BANCO DADOS INC'!#REF!</definedName>
    <definedName name="_004___FORRO_PVC" localSheetId="4">'BANCO DADOS ARQ'!$B$145:$D$173</definedName>
    <definedName name="_004___FORRO_PVC_1" localSheetId="4">'BANCO DADOS ARQ'!#REF!</definedName>
    <definedName name="_004___FORRO_PVC_2" localSheetId="4">'BANCO DADOS ARQ'!#REF!</definedName>
    <definedName name="_004___FORRO_PVC_3" localSheetId="4">'BANCO DADOS ARQ'!#REF!</definedName>
    <definedName name="_004___INSTALAÇÃO_DE_AZULEJO___H___1_80M___TOTAL" localSheetId="4">'BANCO DADOS ARQ'!$B$210:$H$235</definedName>
    <definedName name="_004___INSTALAÇÃO_DE_AZULEJO___H___1_80M___TOTAL" localSheetId="9">'BANCO DADOS INC'!#REF!</definedName>
    <definedName name="_004___INSTALAÇÃO_DE_AZULEJO___H___1_80M___TOTAL_1" localSheetId="4">'BANCO DADOS ARQ'!#REF!</definedName>
    <definedName name="_004___INSTALAÇÃO_DE_AZULEJO___H___1_80M___TOTAL_1" localSheetId="9">'BANCO DADOS INC'!#REF!</definedName>
    <definedName name="_004___MATERIAIS___CALHA" localSheetId="4">'BANCO DADOS ARQ'!#REF!</definedName>
    <definedName name="_004___MATERIAIS___CALHA" localSheetId="9">'BANCO DADOS INC'!#REF!</definedName>
    <definedName name="_004___MATERIAIS___CALHA_1" localSheetId="4">'BANCO DADOS ARQ'!#REF!</definedName>
    <definedName name="_004___MATERIAIS___CALHA_1" localSheetId="9">'BANCO DADOS INC'!#REF!</definedName>
    <definedName name="_004___RUFO_DE_ENCOSTO_EM_AÇO_GALVANIZADO" localSheetId="4">'BANCO DADOS ARQ'!#REF!</definedName>
    <definedName name="_004___RUFO_DE_ENCOSTO_EM_AÇO_GALVANIZADO" localSheetId="9">'BANCO DADOS INC'!#REF!</definedName>
    <definedName name="_004___RUFO_DE_ENCOSTO_EM_AÇO_GALVANIZADO_1" localSheetId="4">'BANCO DADOS ARQ'!#REF!</definedName>
    <definedName name="_004___RUFO_DE_ENCOSTO_EM_AÇO_GALVANIZADO_1" localSheetId="9">'BANCO DADOS INC'!#REF!</definedName>
    <definedName name="_004___RUFO_PINGADEIRA__EM_AÇO_GALVANIZADO_1" localSheetId="4">'BANCO DADOS ARQ'!#REF!</definedName>
    <definedName name="_004___RUFO_PINGADEIRA__EM_AÇO_GALVANIZADO_1" localSheetId="9">'BANCO DADOS INC'!#REF!</definedName>
    <definedName name="_004___RUFO_PINGADEIRA__EM_AÇO_GALVANIZADO_2" localSheetId="4">'BANCO DADOS ARQ'!#REF!</definedName>
    <definedName name="_004___RUFO_PINGADEIRA__EM_AÇO_GALVANIZADO_2" localSheetId="9">'BANCO DADOS INC'!#REF!</definedName>
    <definedName name="_004___TESOURA" localSheetId="4">'BANCO DADOS ARQ'!#REF!</definedName>
    <definedName name="_004___TESOURA" localSheetId="9">'BANCO DADOS INC'!#REF!</definedName>
    <definedName name="_005____PISO_GRANILITE" localSheetId="4">'BANCO DADOS ARQ'!#REF!</definedName>
    <definedName name="_005____PISO_GRANILITE" localSheetId="9">'BANCO DADOS INC'!#REF!</definedName>
    <definedName name="_005____PISO_GRANILITE_1" localSheetId="4">'BANCO DADOS ARQ'!#REF!</definedName>
    <definedName name="_005____PISO_GRANILITE_1" localSheetId="9">'BANCO DADOS INC'!#REF!</definedName>
    <definedName name="_005___PISO_60X60CM_GERAL_A_INSTALAR" localSheetId="4">'BANCO DADOS ARQ'!$B$204:$D$242</definedName>
    <definedName name="_005___PISO_ASSOALHO" localSheetId="4">'BANCO DADOS ARQ'!#REF!</definedName>
    <definedName name="_005___PISO_ASSOALHO" localSheetId="9">'BANCO DADOS INC'!#REF!</definedName>
    <definedName name="_005___PISO_CERÂMICO_45X45CM____GERAL" localSheetId="4">'BANCO DADOS ARQ'!#REF!</definedName>
    <definedName name="_005___PISO_CERÂMICO_45X45CM____GERAL" localSheetId="9">'BANCO DADOS INC'!#REF!</definedName>
    <definedName name="_005___PISO_CERÂMICO_45X45CM____GERAL_1" localSheetId="4">'BANCO DADOS ARQ'!#REF!</definedName>
    <definedName name="_005___PISO_CERÂMICO_45X45CM____GERAL_1" localSheetId="9">'BANCO DADOS INC'!#REF!</definedName>
    <definedName name="_005___PISO_DE_CONCRETO_COM_PINTURA_ACRÍLICA" localSheetId="4">'BANCO DADOS ARQ'!$B$245:$D$253</definedName>
    <definedName name="_005___PISO_GERAL" localSheetId="4">'BANCO DADOS ARQ'!#REF!</definedName>
    <definedName name="_005___PISO_GERAL" localSheetId="9">'BANCO DADOS INC'!#REF!</definedName>
    <definedName name="_005___PISO_GERAL_1" localSheetId="4">'BANCO DADOS ARQ'!#REF!</definedName>
    <definedName name="_005___PISO_GERAL_1" localSheetId="9">'BANCO DADOS INC'!#REF!</definedName>
    <definedName name="_005___RODAPÉ_CERÂMICO" localSheetId="4">'BANCO DADOS ARQ'!$B$256:$E$272</definedName>
    <definedName name="_005___RODAPÉ_CERÂMICO" localSheetId="9">'BANCO DADOS INC'!#REF!</definedName>
    <definedName name="_005___RODAPÉ_CERÂMICO_1" localSheetId="4">'BANCO DADOS ARQ'!#REF!</definedName>
    <definedName name="_005___RODAPÉ_CERÂMICO_1" localSheetId="9">'BANCO DADOS INC'!#REF!</definedName>
    <definedName name="_005___RODAPÉ_CERÂMICO_2" localSheetId="4">'BANCO DADOS ARQ'!#REF!</definedName>
    <definedName name="_005___RODAPÉ_CERÂMICO_2" localSheetId="9">'BANCO DADOS INC'!#REF!</definedName>
    <definedName name="_005___RODAPÉ_CERÂMICO_3" localSheetId="4">'BANCO DADOS ARQ'!#REF!</definedName>
    <definedName name="_005___RODAPÉ_CERÂMICO_3" localSheetId="9">'BANCO DADOS INC'!#REF!</definedName>
    <definedName name="_005___RODAPÉ_GRANILITE" localSheetId="4">'BANCO DADOS ARQ'!#REF!</definedName>
    <definedName name="_005___SOLEIRA" localSheetId="4">'BANCO DADOS ARQ'!#REF!</definedName>
    <definedName name="_005___SOLEIRA" localSheetId="9">'BANCO DADOS INC'!#REF!</definedName>
    <definedName name="_005___URBANIZAÇÃO" localSheetId="4">'BANCO DADOS ARQ'!#REF!</definedName>
    <definedName name="_005___URBANIZAÇÃO" localSheetId="9">'BANCO DADOS INC'!#REF!</definedName>
    <definedName name="_005___URBANIZAÇÃO_1" localSheetId="4">'BANCO DADOS ARQ'!#REF!</definedName>
    <definedName name="_005___URBANIZAÇÃO_1" localSheetId="9">'BANCO DADOS INC'!#REF!</definedName>
    <definedName name="_006___ACESSÓRIOS_ESPECIAIS" localSheetId="4">'BANCO DADOS ARQ'!#REF!</definedName>
    <definedName name="_006___ACESSÓRIOS_ESPECIAIS" localSheetId="9">'BANCO DADOS INC'!#REF!</definedName>
    <definedName name="_006___ACESSÓRIOS_ESPECIAIS_1" localSheetId="4">'BANCO DADOS ARQ'!#REF!</definedName>
    <definedName name="_006___ACESSÓRIOS_ESPECIAIS_1" localSheetId="9">'BANCO DADOS INC'!#REF!</definedName>
    <definedName name="_006___TABELA_DE_LOUÇAS" localSheetId="4">'BANCO DADOS ARQ'!#REF!</definedName>
    <definedName name="_006___TABELA_DE_LOUÇAS" localSheetId="9">'BANCO DADOS INC'!#REF!</definedName>
    <definedName name="_006___TABELA_DE_LOUÇAS_1" localSheetId="4">'BANCO DADOS ARQ'!#REF!</definedName>
    <definedName name="_006___TABELA_DE_LOUÇAS_1" localSheetId="9">'BANCO DADOS INC'!#REF!</definedName>
    <definedName name="_007___PINTURA_ACRÍLICA_EM_TETO" localSheetId="4">'BANCO DADOS ARQ'!#REF!</definedName>
    <definedName name="_007___PINTURA_ACRÍLICA_EM_TETO" localSheetId="9">'BANCO DADOS INC'!#REF!</definedName>
    <definedName name="_007___PINTURA_ACRÍLICA_EM_TETO_1" localSheetId="4">'BANCO DADOS ARQ'!#REF!</definedName>
    <definedName name="_007___PINTURA_ACRÍLICA_EM_TETO_1" localSheetId="9">'BANCO DADOS INC'!#REF!</definedName>
    <definedName name="_007___PINTURA_ACRÍLICA_INTERNA_EM_PAREDES" localSheetId="4">'BANCO DADOS ARQ'!#REF!</definedName>
    <definedName name="_007___PINTURA_ACRÍLICA_INTERNA_EM_PAREDES" localSheetId="9">'BANCO DADOS INC'!#REF!</definedName>
    <definedName name="_007___PINTURA_ACRÍLICA_INTERNA_EM_PAREDES_1" localSheetId="4">'BANCO DADOS ARQ'!#REF!</definedName>
    <definedName name="_007___PINTURA_ACRÍLICA_INTERNA_EM_PAREDES_1" localSheetId="9">'BANCO DADOS INC'!#REF!</definedName>
    <definedName name="_007___PINTURA_ESMALTE_EM_SUPERFÍCIE_METÁLICA___JANELA" localSheetId="4">'BANCO DADOS ARQ'!#REF!</definedName>
    <definedName name="_007___PINTURA_ESMALTE_EM_SUPERFÍCIE_METÁLICA___JANELA" localSheetId="9">'BANCO DADOS INC'!#REF!</definedName>
    <definedName name="_007___PINTURA_ESMALTE_EM_SUPERFÍCIE_METÁLICA___JANELA_1" localSheetId="4">'BANCO DADOS ARQ'!#REF!</definedName>
    <definedName name="_007___PINTURA_ESMALTE_EM_SUPERFÍCIE_METÁLICA___JANELA_1" localSheetId="9">'BANCO DADOS INC'!#REF!</definedName>
    <definedName name="_007___PINTURA_ESMALTE_EM_SUPERFÍCIE_METÁLICA___JANELA_2" localSheetId="4">'BANCO DADOS ARQ'!#REF!</definedName>
    <definedName name="_007___PINTURA_ESMALTE_EM_SUPERFÍCIE_METÁLICA___PORTAS" localSheetId="4">'BANCO DADOS ARQ'!#REF!</definedName>
    <definedName name="_007___PINTURA_ESMALTE_EM_SUPERFÍCIE_METÁLICA___PORTAS" localSheetId="9">'BANCO DADOS INC'!#REF!</definedName>
    <definedName name="_007___PINTURA_ESMALTE_SINTÉTICO_EM_MADEIRA___PORTAS" localSheetId="4">'BANCO DADOS ARQ'!#REF!</definedName>
    <definedName name="_007___PINTURA_ESMALTE_SINTÉTICO_EM_MADEIRA___PORTAS" localSheetId="9">'BANCO DADOS INC'!#REF!</definedName>
    <definedName name="_xlnm._FilterDatabase" localSheetId="4" hidden="1">'BANCO DADOS ARQ'!$B$2:$H$162</definedName>
    <definedName name="_xlnm._FilterDatabase" localSheetId="9" hidden="1">'BANCO DADOS INC'!$B$2:$G$68</definedName>
    <definedName name="_xlnm._FilterDatabase" localSheetId="6" hidden="1">COMPOSIÇÃO!$A$1:$J$84</definedName>
    <definedName name="_xlnm._FilterDatabase" localSheetId="5" hidden="1">'MEMORIA DE CALCULO AT'!$I$3:$I$183</definedName>
    <definedName name="AMBIENTES" localSheetId="10">'[1]MEMORIA DE CALCULO AT'!#REF!</definedName>
    <definedName name="AMBIENTES" localSheetId="11">'[1]MEMORIA DE CALCULO AT'!#REF!</definedName>
    <definedName name="AMBIENTES">'MEMORIA DE CALCULO AT'!#REF!</definedName>
    <definedName name="_xlnm.Print_Area" localSheetId="4">'BANCO DADOS ARQ'!$B$2:$H$145</definedName>
    <definedName name="_xlnm.Print_Area" localSheetId="9">'BANCO DADOS INC'!$B$2:$G$50</definedName>
    <definedName name="_xlnm.Print_Area" localSheetId="10">'BDI C DES'!$A$1:$F$51</definedName>
    <definedName name="_xlnm.Print_Area" localSheetId="11">'BDI S DES'!$A$1:$F$49</definedName>
    <definedName name="_xlnm.Print_Area" localSheetId="6">COMPOSIÇÃO!$A$1:$J$92</definedName>
    <definedName name="_xlnm.Print_Area" localSheetId="8">COTAÇÕES!$A$1:$E$64</definedName>
    <definedName name="_xlnm.Print_Area" localSheetId="7">'CRONOGRAMA DES'!$A$1:$X$22</definedName>
    <definedName name="_xlnm.Print_Area" localSheetId="5">'MEMORIA DE CALCULO AT'!$B$1:$J$177</definedName>
    <definedName name="_xlnm.Print_Area" localSheetId="3">ORÇAMENTO_DES!$B$1:$O$68</definedName>
    <definedName name="_xlnm.Database" localSheetId="10">#REF!</definedName>
    <definedName name="_xlnm.Database" localSheetId="11">#REF!</definedName>
    <definedName name="_xlnm.Database" localSheetId="6">#REF!</definedName>
    <definedName name="_xlnm.Database" localSheetId="8">#REF!</definedName>
    <definedName name="_xlnm.Database" localSheetId="7">#REF!</definedName>
    <definedName name="_xlnm.Database" localSheetId="5">#REF!</definedName>
    <definedName name="_xlnm.Database">#REF!</definedName>
    <definedName name="BOLETIM" localSheetId="10">#REF!</definedName>
    <definedName name="BOLETIM" localSheetId="11">#REF!</definedName>
    <definedName name="BOLETIM" localSheetId="6">#REF!</definedName>
    <definedName name="BOLETIM" localSheetId="8">#REF!</definedName>
    <definedName name="BOLETIM" localSheetId="7">#REF!</definedName>
    <definedName name="BOLETIM" localSheetId="5">#REF!</definedName>
    <definedName name="BOLETIM">#REF!</definedName>
    <definedName name="CONTRATO">[2]APONT!$B$5:$G$426</definedName>
    <definedName name="_xlnm.Criteria" localSheetId="10">#REF!</definedName>
    <definedName name="_xlnm.Criteria" localSheetId="11">#REF!</definedName>
    <definedName name="_xlnm.Criteria" localSheetId="6">#REF!</definedName>
    <definedName name="_xlnm.Criteria" localSheetId="8">#REF!</definedName>
    <definedName name="_xlnm.Criteria" localSheetId="7">#REF!</definedName>
    <definedName name="_xlnm.Criteria" localSheetId="5">#REF!</definedName>
    <definedName name="_xlnm.Criteria">#REF!</definedName>
    <definedName name="G" localSheetId="10">#REF!</definedName>
    <definedName name="G" localSheetId="11">#REF!</definedName>
    <definedName name="G" localSheetId="6">#REF!</definedName>
    <definedName name="G" localSheetId="8">#REF!</definedName>
    <definedName name="G" localSheetId="7">#REF!</definedName>
    <definedName name="G" localSheetId="5">#REF!</definedName>
    <definedName name="G">#REF!</definedName>
    <definedName name="ImgEscudo" localSheetId="10">INDEX(IMAGENS!$B$1:$B$15,MATCH(DADOS!$D$8,IMAGENS!$A$1:$A$15,0))</definedName>
    <definedName name="ImgEscudo" localSheetId="11">INDEX([3]IMAGENS!$B$1:$B$13,MATCH([3]DADOS!$D$8,[3]IMAGENS!$A$1:$A$13,0))</definedName>
    <definedName name="ImgEscudo" localSheetId="6">INDEX(IMAGENS!$B$1:$B$15,MATCH(DADOS!$D$8,IMAGENS!$A$1:$A$15,0))</definedName>
    <definedName name="ImgEscudo" localSheetId="8">INDEX(IMAGENS!$B$1:$B$15,MATCH(DADOS!$D$8,IMAGENS!$A$1:$A$15,0))</definedName>
    <definedName name="ImgEscudo" localSheetId="7">INDEX([4]IMAGENS!$B$1:$B$13,MATCH([4]DADOS!$D$8,[4]IMAGENS!$A$1:$A$13,0))</definedName>
    <definedName name="ImgEscudo" localSheetId="5">INDEX(IMAGENS!$B$1:$B$15,MATCH(DADOS!$D$8,IMAGENS!$A$1:$A$15,0))</definedName>
    <definedName name="ImgEscudo" localSheetId="3">INDEX(IMAGENS!$B$1:$B$15,MATCH(DADOS!$D$8,IMAGENS!$A$1:$A$15,0))</definedName>
    <definedName name="ImgEscudo">INDEX(IMAGENS!$B$1:$B$15,MATCH(DADOS!$D$8,IMAGENS!$A$1:$A$15,0))</definedName>
    <definedName name="ORÇAMENTO" localSheetId="9">Tabela3[#All]</definedName>
    <definedName name="ORÇAMENTO" localSheetId="10">[1]!Tabela3[#All]</definedName>
    <definedName name="ORÇAMENTO" localSheetId="11">[1]!Tabela3[#All]</definedName>
    <definedName name="ORÇAMENTO" localSheetId="8">[5]!Tabela3[#All]</definedName>
    <definedName name="ORÇAMENTO" localSheetId="7">[4]!Tabela3[#All]</definedName>
    <definedName name="ORÇAMENTO">Tabela3[#All]</definedName>
    <definedName name="PAREDES" localSheetId="10">'[1]MEMORIA DE CALCULO AT'!#REF!</definedName>
    <definedName name="PAREDES" localSheetId="11">'[1]MEMORIA DE CALCULO AT'!#REF!</definedName>
    <definedName name="PAREDES">'MEMORIA DE CALCULO AT'!#REF!</definedName>
    <definedName name="Print_Area_MI" localSheetId="10">#REF!</definedName>
    <definedName name="Print_Area_MI" localSheetId="11">#REF!</definedName>
    <definedName name="Print_Area_MI" localSheetId="6">#REF!</definedName>
    <definedName name="Print_Area_MI" localSheetId="8">#REF!</definedName>
    <definedName name="Print_Area_MI" localSheetId="7">#REF!</definedName>
    <definedName name="Print_Area_MI" localSheetId="5">#REF!</definedName>
    <definedName name="Print_Area_MI">#REF!</definedName>
    <definedName name="PROC">'MEMORIA DE CALCULO AT'!$C:$J</definedName>
    <definedName name="_xlnm.Print_Titles" localSheetId="3">ORÇAMENTO_DES!$13:$13</definedName>
    <definedName name="un" localSheetId="10">#REF!</definedName>
    <definedName name="un" localSheetId="11">#REF!</definedName>
    <definedName name="un" localSheetId="6">#REF!</definedName>
    <definedName name="un" localSheetId="8">#REF!</definedName>
    <definedName name="un" localSheetId="7">#REF!</definedName>
    <definedName name="un" localSheetId="5">#REF!</definedName>
    <definedName name="un">#REF!</definedName>
    <definedName name="W" localSheetId="10">#REF!</definedName>
    <definedName name="W" localSheetId="11">#REF!</definedName>
    <definedName name="W" localSheetId="6">#REF!</definedName>
    <definedName name="W" localSheetId="8">#REF!</definedName>
    <definedName name="W" localSheetId="7">#REF!</definedName>
    <definedName name="W" localSheetId="5">#REF!</definedName>
    <definedName name="W">#REF!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9" i="44" l="1"/>
  <c r="E49" i="44" s="1"/>
  <c r="A30" i="44"/>
  <c r="A29" i="44"/>
  <c r="C15" i="44"/>
  <c r="E25" i="44" s="1"/>
  <c r="A31" i="44"/>
  <c r="A28" i="44"/>
  <c r="B3" i="44"/>
  <c r="B1" i="44"/>
  <c r="D27" i="32"/>
  <c r="D24" i="32"/>
  <c r="D10" i="32"/>
  <c r="A14" i="34"/>
  <c r="A13" i="34"/>
  <c r="A12" i="34"/>
  <c r="A11" i="34"/>
  <c r="A10" i="34"/>
  <c r="A9" i="34"/>
  <c r="A8" i="34"/>
  <c r="B2" i="44" l="1"/>
  <c r="B5" i="44" l="1"/>
  <c r="B28" i="44" s="1"/>
  <c r="B6" i="44"/>
  <c r="B29" i="44" s="1"/>
  <c r="B8" i="44"/>
  <c r="B31" i="44" s="1"/>
  <c r="B7" i="44"/>
  <c r="B30" i="44" s="1"/>
</calcChain>
</file>

<file path=xl/connections.xml><?xml version="1.0" encoding="utf-8"?>
<connections xmlns="http://schemas.openxmlformats.org/spreadsheetml/2006/main">
  <connection id="1" name="000 -  VERGA PORTA GERAL21" type="6" refreshedVersion="6" background="1" saveData="1">
    <textPr sourceFile="\\srv\D\Google Drive\ENGELUGA - Copia\ENGELUGA\Clientes\Bandeirantes\2021\CAMARA\ORÇAMENTO\PLANILHA ORÇAMENTÁRIA\TXT\INCENDIO\PSCIP - MEMORIAL DE CALCULO - (22)  EXTINTOR DE INCÊNDIO.txt" decimal="," thousands=".">
      <textFields count="4">
        <textField/>
        <textField/>
        <textField/>
        <textField/>
      </textFields>
    </textPr>
  </connection>
  <connection id="2" name="000 - TABELA DE AMBIENTES GERAL" type="6" refreshedVersion="6" background="1" saveData="1">
    <textPr codePage="65001" sourceFile="\\servidor\ENGELUGA - Copia\ENGELUGA\Clientes\Jardim\2022\REFORMA ESCOLA PESTALOZZE\ORÇAMENTO\PLANILHA ORÇAMENTÁRIA\TXT\000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3" name="000 - TABELA DE AMBIENTES GERAL21" type="6" refreshedVersion="6" background="1" saveData="1">
    <textPr sourceFile="\\srv\D\Google Drive\ENGELUGA - Copia\ENGELUGA\Clientes\Bandeirantes\2021\CAMARA\ORÇAMENTO\PLANILHA ORÇAMENTÁRIA\TXT\INCENDIO\PSCIP - MEMORIAL DE CALCULO -(22)   - PLACAS DE SINALIZAÇÃO.txt" decimal="," thousands=".">
      <textFields count="6">
        <textField/>
        <textField/>
        <textField/>
        <textField/>
        <textField/>
        <textField/>
      </textFields>
    </textPr>
  </connection>
  <connection id="4" name="000 - VERGA PORTA GERAL" type="6" refreshedVersion="6" background="1" saveData="1">
    <textPr codePage="65001" sourceFile="\\servidor\ENGELUGA - Copia\ENGELUGA\Clientes\Jardim\2022\ESCOLA MARC\ORÇAMENTO\PLANILHA ORÇAMENTÁRIA\txt\000 - VERGA PORTA GERAL.txt" decimal="," thousands=".">
      <textFields count="4">
        <textField/>
        <textField/>
        <textField/>
        <textField/>
      </textFields>
    </textPr>
  </connection>
  <connection id="5" name="000 - VERGA_CONTRAVERGA JANELAS GERAL" type="6" refreshedVersion="6" background="1" saveData="1">
    <textPr codePage="65001" sourceFile="\\servidor\ENGELUGA - Copia\ENGELUGA\Clientes\Jardim\2022\ESCOLA MARC\ORÇAMENTO\PLANILHA ORÇAMENTÁRIA\txt\000 - VERGA_CONTRAVERGA JANELAS GERAL.txt" decimal="," thousands=".">
      <textFields count="4">
        <textField/>
        <textField/>
        <textField/>
        <textField/>
      </textFields>
    </textPr>
  </connection>
  <connection id="6" name="000 - VERGA_CONTRAVERGA JANELAS GERAL2" type="6" refreshedVersion="6" background="1" saveData="1">
    <textPr sourceFile="P:\_GDRIVE\ENGELUGA - Copia\ENGELUGA\Clientes\Nova Alvorada do Sul\2021\UBS LEONORA\ORÇAMENTO\TXT\002 - VERGA_CONTRAVERGA JANELAS GERAL.txt" decimal="," thousands=".">
      <textFields count="4">
        <textField/>
        <textField/>
        <textField/>
        <textField/>
      </textFields>
    </textPr>
  </connection>
  <connection id="7" name="000 - VERGA_CONTRAVERGA JANELAS GERAL21" type="6" refreshedVersion="6" background="1" saveData="1">
    <textPr sourceFile="\\srv\D\Google Drive\ENGELUGA - Copia\ENGELUGA\Clientes\Bandeirantes\2021\CAMARA\ORÇAMENTO\PLANILHA ORÇAMENTÁRIA\TXT\INCENDIO\PSCIP - MEMORIAL DE CALCULO -(22)  - ORÇAMENTO - ILUMINAÇÃO DE EMERGÊNCIA.txt" decimal="," thousands=".">
      <textFields count="4">
        <textField/>
        <textField/>
        <textField/>
        <textField/>
      </textFields>
    </textPr>
  </connection>
  <connection id="8" name="001 - DEMOLIÇÃO DE ARGAMASSA1" type="6" refreshedVersion="6" background="1" saveData="1">
    <textPr codePage="65001" sourceFile="P:\_GDRIVE\ENGELUGA - Copia\ENGELUGA\Clientes\Nova Alvorada do Sul\2021\UBS LEONORA\ORÇAMENTO\TXT\001 - DEMOLIÇÃO DE ARGAMASSA.txt" decimal="," thousands=".">
      <textFields count="2">
        <textField/>
        <textField/>
      </textFields>
    </textPr>
  </connection>
  <connection id="9" name="001 - DEMOLIÇÃO DE PISO CERÂMICO" type="6" refreshedVersion="6" background="1" saveData="1">
    <textPr codePage="65001" sourceFile="P:\_GDRIVE\ENGELUGA - Copia\ENGELUGA\Clientes\Nova Alvorada do Sul\2021\UBS LEONORA\ORÇAMENTO\TXT\001 - DEMOLIÇÃO DE PISO CERÂMICO.txt" decimal="," thousands=".">
      <textFields count="2">
        <textField/>
        <textField/>
      </textFields>
    </textPr>
  </connection>
  <connection id="10" name="001 - DEMOLIÇÃO DE PISO CIMENTADO" type="6" refreshedVersion="6" background="1" saveData="1">
    <textPr codePage="65001" sourceFile="P:\_GDRIVE\ENGELUGA - Copia\ENGELUGA\Clientes\Nova Alvorada do Sul\2021\UBS LEONORA\ORÇAMENTO\TXT\001 - DEMOLIÇÃO DE PISO CIMENTADO.txt" decimal="," thousands=".">
      <textFields count="2">
        <textField/>
        <textField/>
      </textFields>
    </textPr>
  </connection>
  <connection id="11" name="001 - DEMOLIÇÃO DE REVESTIMENTO CERÂMICO1" type="6" refreshedVersion="6" background="1" saveData="1">
    <textPr codePage="65001" sourceFile="P:\_GDRIVE\ENGELUGA - Copia\ENGELUGA\Clientes\Nova Alvorada do Sul\2021\UBS LEONORA\ORÇAMENTO\TXT\001 - DEMOLIÇÃO DE REVESTIMENTO CERÂMICO.txt" decimal="," thousands=".">
      <textFields count="6">
        <textField/>
        <textField/>
        <textField/>
        <textField/>
        <textField/>
        <textField/>
      </textFields>
    </textPr>
  </connection>
  <connection id="12" name="001 - REMOÇÃO DE JANELAS" type="6" refreshedVersion="6" background="1" saveData="1">
    <textPr codePage="65001" sourceFile="P:\_GDRIVE\ENGELUGA - Copia\ENGELUGA\Clientes\Nova Alvorada do Sul\2021\UBS LEONORA\ORÇAMENTO\TXT\001 - REMOÇÃO DE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13" name="001 - REMOÇÃO DE LOUÇAS" type="6" refreshedVersion="6" background="1" saveData="1">
    <textPr codePage="65001" sourceFile="P:\_GDRIVE\ENGELUGA - Copia\ENGELUGA\Clientes\Nova Alvorada do Sul\2021\UBS LEONORA\ORÇAMENTO\TXT\001 - REMOÇÃO DE LOUÇAS.txt" decimal="," thousands=".">
      <textFields count="2">
        <textField/>
        <textField/>
      </textFields>
    </textPr>
  </connection>
  <connection id="14" name="001 - REMOÇÃO DE PORTAS" type="6" refreshedVersion="6" background="1" saveData="1">
    <textPr codePage="65001" sourceFile="P:\_GDRIVE\ENGELUGA - Copia\ENGELUGA\Clientes\Nova Alvorada do Sul\2021\UBS LEONORA\ORÇAMENTO\TXT\001 - REMOÇÃO DE PORTAS.txt" decimal="," thousands=".">
      <textFields count="6">
        <textField/>
        <textField/>
        <textField/>
        <textField/>
        <textField/>
        <textField/>
      </textFields>
    </textPr>
  </connection>
  <connection id="15" name="001 - REMOÇÃO TELHA CERÂMICA" type="6" refreshedVersion="6" background="1" saveData="1">
    <textPr codePage="65001" sourceFile="P:\_GDRIVE\ENGELUGA - Copia\ENGELUGA\Clientes\Nova Alvorada do Sul\2021\UBS LEONORA\ORÇAMENTO\TXT\001 - REMOÇÃO TELHA CERÂMICA.txt" decimal="," thousands=".">
      <textFields count="2">
        <textField/>
        <textField/>
      </textFields>
    </textPr>
  </connection>
  <connection id="16" name="002 -  VERGA PORTA GERAL" type="6" refreshedVersion="6" background="1" saveData="1">
    <textPr codePage="65001" sourceFile="P:\_GDRIVE\ENGELUGA - Copia\ENGELUGA\Clientes\Nova Alvorada do Sul\2021\UBS LEONORA\ORÇAMENTO\TXT\002 -  VERGA PORTA GERAL.txt" decimal="," thousands=".">
      <textFields count="4">
        <textField/>
        <textField/>
        <textField/>
        <textField/>
      </textFields>
    </textPr>
  </connection>
  <connection id="17" name="002 - REMOÇÃO FORRO PVC" type="6" refreshedVersion="6" background="1" saveData="1">
    <textPr codePage="65001" sourceFile="P:\_GDRIVE\ENGELUGA - Copia\ENGELUGA\Clientes\Nova Alvorada do Sul\2021\UBS LEONORA\ORÇAMENTO\TXT\002 - REMOÇÃO FORRO PVC.txt" decimal="," thousands=".">
      <textFields count="2">
        <textField/>
        <textField/>
      </textFields>
    </textPr>
  </connection>
  <connection id="18" name="002 - TABELA DE AMBIENTES GERAL2" type="6" refreshedVersion="6" background="1" saveData="1">
    <textPr codePage="65001" sourceFile="P:\_GDRIVE\ENGELUGA - Copia\ENGELUGA\Clientes\Nova Alvorada do Sul\2021\UBS LEONORA\ORÇAMENTO\TXT\002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19" name="003 - JANELAS" type="6" refreshedVersion="6" background="1" saveData="1">
    <textPr codePage="65001" sourceFile="P:\_GDRIVE\ENGELUGA - Copia\ENGELUGA\Clientes\Nova Alvorada do Sul\2021\UBS LEONORA\ORÇAMENTO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0" name="003 - JANELAS1" type="6" refreshedVersion="6" background="1" saveData="1">
    <textPr codePage="65001" sourceFile="\\servidor\ENGELUGA - Copia\ENGELUGA\Clientes\Jardim\2022\REFORMA ESCOLA PESTALOZZE\ORÇAMENTO\PLANILHA ORÇAMENTÁRIA\TXT\003 - PORT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1" name="003 - JANELAS2" type="6" refreshedVersion="6" background="1" saveData="1">
    <textPr codePage="65001" sourceFile="\\servidor\ENGELUGA - Copia\ENGELUGA\Clientes\Jardim\2022\REFORMA ESCOLA PESTALOZZE\ORÇAMENTO\PLANILHA ORÇAMENTÁRIA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22" name="003 - PEITORIL DE GRANITO PARA JANELAS" type="6" refreshedVersion="6" background="1" saveData="1">
    <textPr codePage="65001" sourceFile="\\servidor\ENGELUGA - Copia\ENGELUGA\Clientes\Jardim\2022\ESCOLA MARC\ORÇAMENTO\PLANILHA ORÇAMENTÁRIA\txt\003 - PEITORIL DE GRANITO PARA JANELAS.txt" decimal="," thousands=".">
      <textFields count="4">
        <textField/>
        <textField/>
        <textField/>
        <textField/>
      </textFields>
    </textPr>
  </connection>
  <connection id="23" name="003 - PEITORIL DE GRANITO PARA JANELAS2" type="6" refreshedVersion="6" background="1" saveData="1">
    <textPr sourceFile="P:\_GDRIVE\ENGELUGA - Copia\ENGELUGA\Clientes\Nova Alvorada do Sul\2021\UBS LEONORA\ORÇAMENTO\TXT\003 - PEITORIL DE GRANITO PARA JANELAS.txt" decimal="," thousands=".">
      <textFields count="4">
        <textField/>
        <textField/>
        <textField/>
        <textField/>
      </textFields>
    </textPr>
  </connection>
  <connection id="24" name="003 - PORTAS" type="6" refreshedVersion="6" background="1" saveData="1">
    <textPr codePage="65001" sourceFile="P:\_GDRIVE\ENGELUGA - Copia\ENGELUGA\Clientes\Nova Alvorada do Sul\2021\UBS LEONORA\ORÇAMENTO\TXT\003 - PORTAS.txt" decimal="," thousands=".">
      <textFields count="6">
        <textField/>
        <textField/>
        <textField/>
        <textField/>
        <textField/>
        <textField/>
      </textFields>
    </textPr>
  </connection>
  <connection id="25" name="003 - PORTAS4" type="6" refreshedVersion="6" background="1" saveData="1">
    <textPr codePage="65001" sourceFile="\\servidor\ENGELUGA - Copia\ENGELUGA\Clientes\Jardim\2022\ESCOLA MARC\ORÇAMENTO\PLANILHA ORÇAMENTÁRIA\txt\003 - PORTAS.txt" decimal="," thousands=".">
      <textFields count="6">
        <textField/>
        <textField/>
        <textField/>
        <textField/>
        <textField/>
        <textField/>
      </textFields>
    </textPr>
  </connection>
  <connection id="26" name="004 - CHAPISCO TETO2" type="6" refreshedVersion="6" background="1" saveData="1">
    <textPr sourceFile="P:\_GDRIVE\ENGELUGA - Copia\ENGELUGA\Clientes\Nova Alvorada do Sul\2021\UBS LEONORA\ORÇAMENTO\TXT\004 - CHAPISCO TETO.txt" decimal="," thousands=".">
      <textFields count="2">
        <textField/>
        <textField/>
      </textFields>
    </textPr>
  </connection>
  <connection id="27" name="004 - COBERTURA" type="6" refreshedVersion="6" background="1" saveData="1">
    <textPr codePage="65001" sourceFile="\\servidor\ENGELUGA - Copia\ENGELUGA\Clientes\Jardim\2022\ESCOLA MARC\ORÇAMENTO\PLANILHA ORÇAMENTÁRIA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28" name="004 - COBERTURA2" type="6" refreshedVersion="6" background="1" saveData="1">
    <textPr sourceFile="P:\_GDRIVE\ENGELUGA - Copia\ENGELUGA\Clientes\Nova Alvorada do Sul\2021\UBS LEONORA\ORÇAMENTO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29" name="004 - CUMEEIRA EM CERÂMICO" type="6" refreshedVersion="6" background="1" saveData="1">
    <textPr codePage="65001" sourceFile="P:\_GDRIVE\ENGELUGA - Copia\ENGELUGA\Clientes\Nova Alvorada do Sul\2021\UBS LEONORA\ORÇAMENTO\TXT\004 - CUMEEIRA EM CERÂMICO.txt" decimal="," thousands=".">
      <textFields count="2">
        <textField/>
        <textField/>
      </textFields>
    </textPr>
  </connection>
  <connection id="30" name="004 - CUMEEIRA EM FIBROCIMENTO2" type="6" refreshedVersion="6" background="1" saveData="1">
    <textPr sourceFile="P:\_GDRIVE\ENGELUGA - Copia\ENGELUGA\Clientes\Nova Alvorada do Sul\2021\UBS LEONORA\ORÇAMENTO\TXT\004 - CUMEEIRA EM FIBROCIMENTO.txt" decimal="," thousands=".">
      <textFields count="2">
        <textField/>
        <textField/>
      </textFields>
    </textPr>
  </connection>
  <connection id="31" name="004 - FORRO DRYWALL" type="6" refreshedVersion="6" background="1" saveData="1">
    <textPr codePage="65001" sourceFile="\\servidor\ENGELUGA - Copia\ENGELUGA\Clientes\Jardim\2022\ESCOLA MARC\ORÇAMENTO\PLANILHA ORÇAMENTÁRIA\txt\004 - FORRO DRYWALL.txt" decimal="," thousands=".">
      <textFields count="2">
        <textField/>
        <textField/>
      </textFields>
    </textPr>
  </connection>
  <connection id="32" name="004 - FORRO PVC" type="6" refreshedVersion="6" background="1" saveData="1">
    <textPr codePage="65001" sourceFile="P:\_GDRIVE\ENGELUGA - Copia\ENGELUGA\Clientes\Nova Alvorada do Sul\2021\UBS LEONORA\ORÇAMENTO\TXT\004 - FORRO DRYWALL.txt" decimal="," thousands=".">
      <textFields count="2">
        <textField/>
        <textField/>
      </textFields>
    </textPr>
  </connection>
  <connection id="33" name="004 - FORRO PVC1" type="6" refreshedVersion="6" background="1" saveData="1">
    <textPr codePage="65001" sourceFile="\\servidor\ENGELUGA - Copia\ENGELUGA\Clientes\Jardim\2022\ESCOLA MARC\ORÇAMENTO\PLANILHA ORÇAMENTÁRIA\txt\004 - FORRO PVC.txt" decimal="," thousands=".">
      <textFields count="2">
        <textField/>
        <textField/>
      </textFields>
    </textPr>
  </connection>
  <connection id="34" name="004 - INSTALAÇÃO DE AZULEJO - H _ 1_80M - TOTAL" type="6" refreshedVersion="6" background="1" saveData="1">
    <textPr codePage="65001" sourceFile="P:\_GDRIVE\ENGELUGA - Copia\ENGELUGA\Clientes\Nova Alvorada do Sul\2021\UBS LEONORA\ORÇAMENTO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35" name="004 - INSTALAÇÃO DE AZULEJO - H _ 1_80M - TOTAL1" type="6" refreshedVersion="6" background="1" saveData="1">
    <textPr codePage="65001" sourceFile="\\servidor\ENGELUGA - Copia\ENGELUGA\Clientes\Jardim\2022\ESCOLA MARC\ORÇAMENTO\PLANILHA ORÇAMENTÁRIA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36" name="004 - MATERIAIS - CALHA2" type="6" refreshedVersion="6" background="1" saveData="1">
    <textPr sourceFile="P:\_GDRIVE\ENGELUGA - Copia\ENGELUGA\Clientes\Nova Alvorada do Sul\2021\UBS LEONORA\ORÇAMENTO\TXT\004 - MATERIAIS - CALHA.txt" decimal="," thousands=".">
      <textFields count="2">
        <textField/>
        <textField/>
      </textFields>
    </textPr>
  </connection>
  <connection id="37" name="004 - RUFO DE ENCOSTO EM AÇO GALVANIZADO2" type="6" refreshedVersion="6" background="1" saveData="1">
    <textPr sourceFile="P:\_GDRIVE\ENGELUGA - Copia\ENGELUGA\Clientes\Nova Alvorada do Sul\2021\UBS LEONORA\ORÇAMENTO\TXT\004 - RUFO DE ENCOSTO EM AÇO GALVANIZADO.txt" decimal="," thousands=".">
      <textFields count="2">
        <textField/>
        <textField/>
      </textFields>
    </textPr>
  </connection>
  <connection id="38" name="004 - RUFO PINGADEIRA  EM AÇO GALVANIZADO" type="6" refreshedVersion="6" background="1" saveData="1">
    <textPr sourceFile="P:\_GDRIVE\ENGELUGA - Copia\ENGELUGA\Clientes\Nova Alvorada do Sul\2021\UBS LEONORA\ORÇAMENTO\TXT\004 - RUFO PINGADEIRA  EM AÇO GALVANIZADO.txt" decimal="," thousands=".">
      <textFields count="2">
        <textField/>
        <textField/>
      </textFields>
    </textPr>
  </connection>
  <connection id="39" name="004 - TESOURA" type="6" refreshedVersion="6" background="1" saveData="1">
    <textPr sourceFile="\\srv\D\Google Drive\ENGELUGA - Copia\ENGELUGA\Clientes\Bandeirantes\2019\CAMARA\ORÇAMENTO\PLANILHA ORÇAMENTÁRIA\TXT\ARQUITETURA\004 - TESOURA.txt" decimal="," thousands=".">
      <textFields count="3">
        <textField/>
        <textField/>
        <textField/>
      </textFields>
    </textPr>
  </connection>
  <connection id="40" name="005 -  PISO GRANILITE" type="6" refreshedVersion="6" background="1" saveData="1">
    <textPr codePage="65001" sourceFile="P:\_GDRIVE\ENGELUGA - Copia\ENGELUGA\Clientes\Nova Alvorada do Sul\2021\UBS LEONORA\ORÇAMENTO\TXT\005 -  PISO GRANILITE.txt" decimal="," thousands=".">
      <textFields count="2">
        <textField/>
        <textField/>
      </textFields>
    </textPr>
  </connection>
  <connection id="41" name="005 - PISO 60X60CM GERAL A INSTALAR" type="6" refreshedVersion="6" background="1" saveData="1">
    <textPr codePage="65001" sourceFile="\\servidor\ENGELUGA - Copia\ENGELUGA\Clientes\Jardim\2022\ESCOLA MARC\ORÇAMENTO\PLANILHA ORÇAMENTÁRIA\txt\005 - PISO 60X60CM GERAL A INSTALAR.txt" decimal="," thousands=".">
      <textFields count="3">
        <textField/>
        <textField/>
        <textField/>
      </textFields>
    </textPr>
  </connection>
  <connection id="42" name="005 - PISO DE CONCRETO COM PINTURA ACRÍLICA" type="6" refreshedVersion="6" background="1" saveData="1">
    <textPr codePage="65001" sourceFile="\\servidor\ENGELUGA - Copia\ENGELUGA\Clientes\Jardim\2022\ESCOLA MARC\ORÇAMENTO\PLANILHA ORÇAMENTÁRIA\txt\005 - PISO DE CONCRETO COM PINTURA ACRÍLICA.txt" decimal="," thousands=".">
      <textFields count="3">
        <textField/>
        <textField/>
        <textField/>
      </textFields>
    </textPr>
  </connection>
  <connection id="43" name="005 - RODAPÉ CERÂMICO" type="6" refreshedVersion="6" background="1" saveData="1">
    <textPr codePage="65001" sourceFile="\\servidor\ENGELUGA - Copia\ENGELUGA\Clientes\Jardim\2022\ESCOLA MARC\ORÇAMENTO\PLANILHA ORÇAMENTÁRIA\txt\005 - RODAPÉ CERÂMICO.txt" decimal="," thousands=".">
      <textFields count="4">
        <textField/>
        <textField/>
        <textField/>
        <textField/>
      </textFields>
    </textPr>
  </connection>
  <connection id="44" name="005 - RODAPÉ GRANILITE" type="6" refreshedVersion="6" background="1" saveData="1">
    <textPr codePage="65001" sourceFile="P:\_GDRIVE\ENGELUGA - Copia\ENGELUGA\Clientes\Nova Alvorada do Sul\2021\UBS LEONORA\ORÇAMENTO\TXT\005 - RODAPÉ GRANILITE.txt" decimal="," thousands=".">
      <textFields count="4">
        <textField/>
        <textField/>
        <textField/>
        <textField/>
      </textFields>
    </textPr>
  </connection>
  <connection id="45" name="005 - URBANIZAÇÃO1" type="6" refreshedVersion="6" background="1" saveData="1">
    <textPr sourceFile="P:\_GDRIVE\ENGELUGA - Copia\ENGELUGA\Clientes\Nova Alvorada do Sul\2021\UBS LEONORA\ORÇAMENTO\TXT\005 - URBANIZAÇÃO.txt" decimal="," thousands=".">
      <textFields count="7">
        <textField/>
        <textField/>
        <textField/>
        <textField/>
        <textField/>
        <textField/>
        <textField/>
      </textFields>
    </textPr>
  </connection>
  <connection id="46" name="006 - ACESSÓRIOS ESPECIAIS2" type="6" refreshedVersion="6" background="1" saveData="1">
    <textPr sourceFile="P:\_GDRIVE\ENGELUGA - Copia\ENGELUGA\Clientes\Nova Alvorada do Sul\2021\UBS LEONORA\ORÇAMENTO\TXT\006 - ACESSÓRIOS ESPECIAIS.txt" decimal="," thousands=".">
      <textFields count="4">
        <textField/>
        <textField/>
        <textField/>
        <textField/>
      </textFields>
    </textPr>
  </connection>
  <connection id="47" name="006 - TABELA DE LOUÇAS" type="6" refreshedVersion="6" background="1" saveData="1">
    <textPr codePage="65001" sourceFile="P:\_GDRIVE\ENGELUGA - Copia\ENGELUGA\Clientes\Nova Alvorada do Sul\2021\UBS LEONORA\ORÇAMENTO\TXT\006 - TABELA DE LOUÇAS.txt" decimal="," thousands=".">
      <textFields count="3">
        <textField/>
        <textField/>
        <textField/>
      </textFields>
    </textPr>
  </connection>
  <connection id="48" name="007 - PINTURA ACRÍLICA EM TETO" type="6" refreshedVersion="6" background="1" saveData="1">
    <textPr codePage="65001" sourceFile="P:\_GDRIVE\ENGELUGA - Copia\ENGELUGA\Clientes\Nova Alvorada do Sul\2021\UBS LEONORA\ORÇAMENTO\TXT\007 - PINTURA ACRÍLICA EM TETO.txt" decimal="," thousands=".">
      <textFields count="2">
        <textField/>
        <textField/>
      </textFields>
    </textPr>
  </connection>
  <connection id="49" name="007 - PINTURA ACRÍLICA INTERNA EM PAREDES" type="6" refreshedVersion="6" background="1" saveData="1">
    <textPr codePage="65001" sourceFile="P:\_GDRIVE\ENGELUGA - Copia\ENGELUGA\Clientes\Nova Alvorada do Sul\2021\UBS LEONORA\ORÇAMENTO\TXT\007 - PINTURA ACRÍLICA INTERNA EM PAREDES.txt" decimal="," thousands=".">
      <textFields count="6">
        <textField/>
        <textField/>
        <textField/>
        <textField/>
        <textField/>
        <textField/>
      </textFields>
    </textPr>
  </connection>
  <connection id="50" name="007 - PINTURA ESMALTE EM SUPERFÍCIE METÁLICA - JANELA" type="6" refreshedVersion="6" background="1" saveData="1">
    <textPr sourceFile="\\srv\D\Google Drive\ENGELUGA - Copia\ENGELUGA\Clientes\Bandeirantes\2019\CAMARA\ORÇAMENTO\PLANILHA ORÇAMENTÁRIA\TXT\ARQUITETURA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51" name="007 - PINTURA ESMALTE EM SUPERFÍCIE METÁLICA - PORTAS" type="6" refreshedVersion="6" background="1" saveData="1">
    <textPr sourceFile="P:\_GDRIVE\ENGELUGA - Copia\ENGELUGA\Clientes\Nova Alvorada do Sul\2021\UBS LEONORA\ORÇAMENTO\TXT\007 - PINTURA ESMALTE EM SUPERFÍCIE METÁLICA - PORTAS.txt" decimal="," thousands=".">
      <textFields count="6">
        <textField/>
        <textField/>
        <textField/>
        <textField/>
        <textField/>
        <textField/>
      </textFields>
    </textPr>
  </connection>
  <connection id="52" name="007 - PINTURA ESMALTE SINTÉTICO EM MADEIRA - PORTAS" type="6" refreshedVersion="6" background="1" saveData="1">
    <textPr sourceFile="P:\_GDRIVE\ENGELUGA - Copia\ENGELUGA\Clientes\Nova Alvorada do Sul\2021\UBS LEONORA\ORÇAMENTO\TXT\007 - PINTURA ESMALTE SINTÉTICO EM MADEIRA - PORTAS.txt" decimal="," thousands=".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<sst xmlns="http://schemas.openxmlformats.org/spreadsheetml/2006/main" count="1874" uniqueCount="729">
  <si>
    <t>%</t>
  </si>
  <si>
    <t>GOVERNO DO ESTADO DE MATO GROSSO DO SUL</t>
  </si>
  <si>
    <t>Município:</t>
  </si>
  <si>
    <t>Local:</t>
  </si>
  <si>
    <t>SERVIÇOS PRELIMINARES</t>
  </si>
  <si>
    <t>IT EM</t>
  </si>
  <si>
    <t>DESCRIÇÃO  DOS SERVIÇOS</t>
  </si>
  <si>
    <t>MÊS 1</t>
  </si>
  <si>
    <t>T OT AL MENSAL=</t>
  </si>
  <si>
    <t>T OT AL  ACUMULADO=</t>
  </si>
  <si>
    <t>2.</t>
  </si>
  <si>
    <t>1.</t>
  </si>
  <si>
    <t>1.1</t>
  </si>
  <si>
    <t>2.1</t>
  </si>
  <si>
    <t>3.</t>
  </si>
  <si>
    <t>TOTAL GERAL=</t>
  </si>
  <si>
    <t>PLANILHA DE ORÇAMENTO</t>
  </si>
  <si>
    <t>CRONOGRAMA FÍSICO FINANCEIRO - DESONERADO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</si>
  <si>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</si>
  <si>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</si>
  <si>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</si>
  <si>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</si>
  <si>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</si>
  <si>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</si>
  <si>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</si>
  <si>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</si>
  <si>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</si>
  <si>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</si>
  <si>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CPRB</t>
  </si>
  <si>
    <t>SECRETARIA DE OBRAS</t>
  </si>
  <si>
    <t xml:space="preserve">BDI C/DES: </t>
  </si>
  <si>
    <t>COMPOSIÇÃO DE PREÇO</t>
  </si>
  <si>
    <t>CÓDIGO</t>
  </si>
  <si>
    <t>UNIDADE</t>
  </si>
  <si>
    <t>QUANTIDADE</t>
  </si>
  <si>
    <t>VALOR UNITÁRIO</t>
  </si>
  <si>
    <t>VALOR TOTAL</t>
  </si>
  <si>
    <t>ITEM</t>
  </si>
  <si>
    <t>C/DESONERAÇÃO</t>
  </si>
  <si>
    <t>M2</t>
  </si>
  <si>
    <t>DATA ORÇAMENTO:</t>
  </si>
  <si>
    <t>RESPONSÁVEL ORÇAMENTO</t>
  </si>
  <si>
    <t>MÊS 2</t>
  </si>
  <si>
    <t>MÊS 3</t>
  </si>
  <si>
    <t>REFERENCIAL</t>
  </si>
  <si>
    <t>DESCRIÇÃO</t>
  </si>
  <si>
    <t>SERVIÇO/ INSUMO</t>
  </si>
  <si>
    <t>SERVIÇO</t>
  </si>
  <si>
    <t>SINAPI</t>
  </si>
  <si>
    <t>AGESUL</t>
  </si>
  <si>
    <t>COMPOSIÇÃO</t>
  </si>
  <si>
    <t>7.1</t>
  </si>
  <si>
    <t>7.2</t>
  </si>
  <si>
    <t>8.</t>
  </si>
  <si>
    <t>8.1</t>
  </si>
  <si>
    <t>MÊS 4</t>
  </si>
  <si>
    <t>OBJETO:</t>
  </si>
  <si>
    <t>MUNÍCIPIO:</t>
  </si>
  <si>
    <t>LOCAL:</t>
  </si>
  <si>
    <t>SIST./REF.:</t>
  </si>
  <si>
    <t>ENCARGOS.: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</si>
  <si>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</si>
  <si>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</si>
  <si>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</si>
  <si>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</si>
  <si>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</si>
  <si>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</si>
  <si>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</si>
  <si>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</si>
  <si>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28,82%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</si>
  <si>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</si>
  <si>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</si>
  <si>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</si>
  <si>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</si>
  <si>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</si>
  <si>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</si>
  <si>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</si>
  <si>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</si>
  <si>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</si>
  <si>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</si>
  <si>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</si>
  <si>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</si>
  <si>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</si>
  <si>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</si>
  <si>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</si>
  <si>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</si>
  <si>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</si>
  <si>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</si>
  <si>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</si>
  <si>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</si>
  <si>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</si>
  <si>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</si>
  <si>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</si>
  <si>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</si>
  <si>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</si>
  <si>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</si>
  <si>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</si>
  <si>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</si>
  <si>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</si>
  <si>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</si>
  <si>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</si>
  <si>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</si>
  <si>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</si>
  <si>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</si>
  <si>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</t>
  </si>
  <si>
    <t xml:space="preserve">___________________________                                                                                                                                   Fábio Marques Ribeiro                                                                                
CREA - 15276 D / MS  </t>
  </si>
  <si>
    <t>UN</t>
  </si>
  <si>
    <t>PISO</t>
  </si>
  <si>
    <t>M</t>
  </si>
  <si>
    <t>SERVIÇOS COMPLEMENTARES</t>
  </si>
  <si>
    <t>PINTURA</t>
  </si>
  <si>
    <t>CONTRAPISO</t>
  </si>
  <si>
    <t xml:space="preserve">LIMPEZA FINAL </t>
  </si>
  <si>
    <t>NELSON CINTRA RIBEIRO</t>
  </si>
  <si>
    <t>ENCARGOS SOCIAIS DESONERADOS: 83,00%(HORA) 46,50%(MÊS)</t>
  </si>
  <si>
    <t>COTAÇÕES</t>
  </si>
  <si>
    <t>EMPRESAS</t>
  </si>
  <si>
    <t>CNPJ</t>
  </si>
  <si>
    <t>NOME</t>
  </si>
  <si>
    <t>FONE</t>
  </si>
  <si>
    <t>CONTATO</t>
  </si>
  <si>
    <t>C01</t>
  </si>
  <si>
    <t>C02</t>
  </si>
  <si>
    <t>C03</t>
  </si>
  <si>
    <t>DATA COTAÇÃO</t>
  </si>
  <si>
    <t>MEDIANA</t>
  </si>
  <si>
    <t>EMPRESA</t>
  </si>
  <si>
    <t>NOME DA EMPRESA</t>
  </si>
  <si>
    <t>C04</t>
  </si>
  <si>
    <t>C05</t>
  </si>
  <si>
    <t>C06</t>
  </si>
  <si>
    <t>C07</t>
  </si>
  <si>
    <t xml:space="preserve">MEMÓRIA DE CALCULO </t>
  </si>
  <si>
    <t>Objeto:</t>
  </si>
  <si>
    <t>1.0</t>
  </si>
  <si>
    <t>OBS</t>
  </si>
  <si>
    <t>LARGURA</t>
  </si>
  <si>
    <t>ALTURA</t>
  </si>
  <si>
    <t>ÁREA</t>
  </si>
  <si>
    <t>FÓRMULA</t>
  </si>
  <si>
    <t>TOTAL</t>
  </si>
  <si>
    <t>COMPRIMENTO</t>
  </si>
  <si>
    <t>VOLUME</t>
  </si>
  <si>
    <t>CÓD.</t>
  </si>
  <si>
    <t>PERÍMETRO</t>
  </si>
  <si>
    <t>ÁREA PINTURA</t>
  </si>
  <si>
    <t>ÁREA TOTAL</t>
  </si>
  <si>
    <t>CÓD</t>
  </si>
  <si>
    <t>QTDE</t>
  </si>
  <si>
    <t>PAREDE</t>
  </si>
  <si>
    <t>DADOS DO PROJETO</t>
  </si>
  <si>
    <t>CÓD ENG</t>
  </si>
  <si>
    <t>FORRO</t>
  </si>
  <si>
    <t>Total geral</t>
  </si>
  <si>
    <t>VERGA</t>
  </si>
  <si>
    <t>P1</t>
  </si>
  <si>
    <t>P2</t>
  </si>
  <si>
    <t>P3</t>
  </si>
  <si>
    <t>P4</t>
  </si>
  <si>
    <t>P5</t>
  </si>
  <si>
    <t>P7</t>
  </si>
  <si>
    <t>VERGA/ CONTRAVERGA</t>
  </si>
  <si>
    <t>J2</t>
  </si>
  <si>
    <t>J1</t>
  </si>
  <si>
    <t>003 - JANELAS</t>
  </si>
  <si>
    <t>003 - PEITORIL DE GRANITO PARA JANELAS</t>
  </si>
  <si>
    <t>003 - PORTAS</t>
  </si>
  <si>
    <t>004 - COBERTURA</t>
  </si>
  <si>
    <t>RODAPÉ</t>
  </si>
  <si>
    <t>BANCO DE DADOS ENGELUGA ENGENHARIA</t>
  </si>
  <si>
    <t>VÃO</t>
  </si>
  <si>
    <t>ÁREA AMBIENTES</t>
  </si>
  <si>
    <t>P8</t>
  </si>
  <si>
    <t>P10</t>
  </si>
  <si>
    <t>P11</t>
  </si>
  <si>
    <t>P9</t>
  </si>
  <si>
    <t>C08</t>
  </si>
  <si>
    <t>C09</t>
  </si>
  <si>
    <t>PSCIP - MEMORIAL DE CALCULO - (22)  EXTINTOR DE INCÊNDIO</t>
  </si>
  <si>
    <t>COD ORC</t>
  </si>
  <si>
    <t>QTD.</t>
  </si>
  <si>
    <t>SIMBOLO</t>
  </si>
  <si>
    <t>CARGA</t>
  </si>
  <si>
    <t>CAPACIDADE EXTINTORA MÍNIMA</t>
  </si>
  <si>
    <t>22G.1</t>
  </si>
  <si>
    <t>AGUA.PNG</t>
  </si>
  <si>
    <t>CARGA DE ÁGUA</t>
  </si>
  <si>
    <t>2A</t>
  </si>
  <si>
    <t>22G.2</t>
  </si>
  <si>
    <t>CARGA DE DIÓXIDO DE CARBONO (CO2)</t>
  </si>
  <si>
    <t>22G.5</t>
  </si>
  <si>
    <t>Carga de Pó BC.PNG</t>
  </si>
  <si>
    <t>CARGA DE PÓ BC</t>
  </si>
  <si>
    <t>2:A - 20:BC</t>
  </si>
  <si>
    <t>PSCIP - MEMORIAL DE CALCULO -(22)   - PLACAS DE SINALIZAÇÃO</t>
  </si>
  <si>
    <t>Sinalização de Orientação e Salvamento</t>
  </si>
  <si>
    <t>22I.7</t>
  </si>
  <si>
    <t>S1</t>
  </si>
  <si>
    <t>S01.png</t>
  </si>
  <si>
    <t>Saida de emergência a direita</t>
  </si>
  <si>
    <t>22I.8</t>
  </si>
  <si>
    <t>S2</t>
  </si>
  <si>
    <t>S02.png</t>
  </si>
  <si>
    <t>Saida de emergência a esquerda</t>
  </si>
  <si>
    <t>22I.9</t>
  </si>
  <si>
    <t>S3</t>
  </si>
  <si>
    <t>S03.png</t>
  </si>
  <si>
    <t>Saida de emergência acima da porta</t>
  </si>
  <si>
    <t>22I.14</t>
  </si>
  <si>
    <t>S12</t>
  </si>
  <si>
    <t>S12.png (2)</t>
  </si>
  <si>
    <t>Saida de emergência</t>
  </si>
  <si>
    <t>PSCIP - MEMORIAL DE CALCULO -(22)  - ORÇAMENTO - ILUMINAÇÃO DE EMERGÊNCIA</t>
  </si>
  <si>
    <t>QTDE.</t>
  </si>
  <si>
    <t>Fase criada</t>
  </si>
  <si>
    <t>Iluminação de emergência</t>
  </si>
  <si>
    <t>22H</t>
  </si>
  <si>
    <t>Iluminação.png</t>
  </si>
  <si>
    <t>ILUMINAÇÃO DE EMERGÊNCIA</t>
  </si>
  <si>
    <t>Reforma</t>
  </si>
  <si>
    <t>22I.18</t>
  </si>
  <si>
    <t>M2 atualizada.png</t>
  </si>
  <si>
    <t>Indicação de lotação máxima admitida no recinto.</t>
  </si>
  <si>
    <t>Sinalização de Equipamentos de Combate a Incêndio</t>
  </si>
  <si>
    <t>22I.5</t>
  </si>
  <si>
    <t>E5</t>
  </si>
  <si>
    <t>E5.PNG</t>
  </si>
  <si>
    <t>Extintor de Incêndio</t>
  </si>
  <si>
    <t>Sinalização de proteção existente</t>
  </si>
  <si>
    <t>22I.16</t>
  </si>
  <si>
    <t>M1</t>
  </si>
  <si>
    <t>M1 atualizada.png</t>
  </si>
  <si>
    <t>Indicação dos sistemas de proteção contra incêndio existentes na edificação.</t>
  </si>
  <si>
    <t>MÊS 5</t>
  </si>
  <si>
    <t>MÊS 6</t>
  </si>
  <si>
    <t>FORNECIMENTO DE MATERIAIS E EQUIPAMENTOS</t>
  </si>
  <si>
    <t>C19</t>
  </si>
  <si>
    <t>C20</t>
  </si>
  <si>
    <t xml:space="preserve"> </t>
  </si>
  <si>
    <t>REGIME PREVIDENCIÁRIO PREVISTO SBC :</t>
  </si>
  <si>
    <t>J3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</si>
  <si>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</si>
  <si>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</si>
  <si>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</si>
  <si>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</si>
  <si>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</si>
  <si>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</si>
  <si>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</si>
  <si>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</si>
  <si>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</si>
  <si>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</si>
  <si>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</si>
  <si>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</si>
  <si>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</si>
  <si>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</si>
  <si>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</si>
  <si>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</si>
  <si>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</si>
  <si>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</si>
  <si>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</si>
  <si>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</si>
  <si>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</si>
  <si>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</si>
  <si>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</si>
  <si>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</si>
  <si>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</si>
  <si>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</si>
  <si>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</si>
  <si>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</si>
  <si>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DEMONSTRAÇÃO DE BDI 2 - DESONERADO - Acórdão 2622/2013</t>
  </si>
  <si>
    <t>S/DESONERAÇÃO</t>
  </si>
  <si>
    <t>REFERENCIA</t>
  </si>
  <si>
    <t>XXXXXXXXXX</t>
  </si>
  <si>
    <t>XXXXXXXXX</t>
  </si>
  <si>
    <t>XXXXXXXXX-MS</t>
  </si>
  <si>
    <t>CPU 01</t>
  </si>
  <si>
    <t xml:space="preserve">TOTAL:  </t>
  </si>
  <si>
    <t xml:space="preserve">TOTAL: </t>
  </si>
  <si>
    <t>____________________________________  
Fábio Marques Ribeiro
CREA - 15276 D / MS</t>
  </si>
  <si>
    <t>DEMONSTRAÇÃO DE BDI 2 - SEM DESONERAÇAO - Acórdão 2622/2013</t>
  </si>
  <si>
    <t>CPU 02</t>
  </si>
  <si>
    <t>CPU 06</t>
  </si>
  <si>
    <t>CPU 07</t>
  </si>
  <si>
    <t>CPU 08</t>
  </si>
  <si>
    <t>CPU 09</t>
  </si>
  <si>
    <t>CUSTO UNITÁRIO C/ DES</t>
  </si>
  <si>
    <t>CUSTO UNITÁRIO S/ DES</t>
  </si>
  <si>
    <t xml:space="preserve">CUSTO UNITÁRIO C/BDI S/ DES </t>
  </si>
  <si>
    <t>CUSTO UNITÁRIO  C/BDI C/ DES</t>
  </si>
  <si>
    <t xml:space="preserve">CUSTO TOTAL C/ BDI C/ DES </t>
  </si>
  <si>
    <t>CUSTO TOTAL C/ BDI S/ DES</t>
  </si>
  <si>
    <t>CT 01</t>
  </si>
  <si>
    <t>CT 02</t>
  </si>
  <si>
    <t xml:space="preserve">UNIDADE </t>
  </si>
  <si>
    <t xml:space="preserve">___________________________________                                                                                                                                                                        
Fábio Marques Ribeiro                                                                          
CREA 15276                                                                </t>
  </si>
  <si>
    <t xml:space="preserve">BDI S/DES: </t>
  </si>
  <si>
    <t>WC 1</t>
  </si>
  <si>
    <t>WC 2</t>
  </si>
  <si>
    <t>J5</t>
  </si>
  <si>
    <t>DEMONSTRAÇÃO DE BDI  - DESONERADO - Acórdão 2622/2013</t>
  </si>
  <si>
    <t>DEMONSTRAÇÃO DE BDI - SEM DESONERAÇÃO - Acórdão 2622/2013</t>
  </si>
  <si>
    <t>C26</t>
  </si>
  <si>
    <t>C27</t>
  </si>
  <si>
    <t>C28</t>
  </si>
  <si>
    <t>C29</t>
  </si>
  <si>
    <t>C30</t>
  </si>
  <si>
    <t>PREFEITURA MUNICIPAL DE LADÁRIO</t>
  </si>
  <si>
    <t>LADÁRIO - MS</t>
  </si>
  <si>
    <t>IRANIL DE LIMA SOARES</t>
  </si>
  <si>
    <t>4.</t>
  </si>
  <si>
    <t>4.1</t>
  </si>
  <si>
    <t>5.</t>
  </si>
  <si>
    <t>5.1</t>
  </si>
  <si>
    <t>5.2</t>
  </si>
  <si>
    <t>6.</t>
  </si>
  <si>
    <t>6.1</t>
  </si>
  <si>
    <t>6.2</t>
  </si>
  <si>
    <t>CPU 03</t>
  </si>
  <si>
    <t>CPU 04</t>
  </si>
  <si>
    <t>C10</t>
  </si>
  <si>
    <t>C11</t>
  </si>
  <si>
    <t>C12</t>
  </si>
  <si>
    <t>C13</t>
  </si>
  <si>
    <t>C14</t>
  </si>
  <si>
    <t>C18</t>
  </si>
  <si>
    <t>CPU 05</t>
  </si>
  <si>
    <t>C22</t>
  </si>
  <si>
    <t>C23</t>
  </si>
  <si>
    <t>C24</t>
  </si>
  <si>
    <t>C25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</si>
  <si>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</si>
  <si>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</si>
  <si>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</si>
  <si>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</si>
  <si>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</si>
  <si>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</si>
  <si>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</si>
  <si>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</si>
  <si>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</si>
  <si>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</si>
  <si>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</si>
  <si>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</si>
  <si>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</si>
  <si>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</si>
  <si>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</si>
  <si>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 xml:space="preserve">BDI DIFERENCIADO C/DES: </t>
  </si>
  <si>
    <t xml:space="preserve"> BDI DIFERENCIADO BDI S/DES: </t>
  </si>
  <si>
    <t>DESPENSA</t>
  </si>
  <si>
    <t>ABERTURA</t>
  </si>
  <si>
    <t>SALA</t>
  </si>
  <si>
    <t>J6</t>
  </si>
  <si>
    <t>7.</t>
  </si>
  <si>
    <t>ACM</t>
  </si>
  <si>
    <t>(67) 3321-8640</t>
  </si>
  <si>
    <t>ALEXANDER</t>
  </si>
  <si>
    <t>21.912.060/0001-50</t>
  </si>
  <si>
    <r>
      <t xml:space="preserve">___________________________                                                                                                                                   </t>
    </r>
    <r>
      <rPr>
        <b/>
        <sz val="8"/>
        <rFont val="Cambria"/>
        <family val="1"/>
      </rPr>
      <t>Fábio Marques Ribeiro                                                                                
CREA - 15276 D / MS</t>
    </r>
  </si>
  <si>
    <t xml:space="preserve"> __________________________                        KAZUTO HORII                              PREFEITO DE BODOQUENA</t>
  </si>
  <si>
    <r>
      <t xml:space="preserve"> _________________________________                        KAZUTO HORII                                                          </t>
    </r>
    <r>
      <rPr>
        <b/>
        <sz val="7"/>
        <rFont val="Cambria"/>
        <family val="1"/>
      </rPr>
      <t>PREFEITO DE BODOQUENA</t>
    </r>
  </si>
  <si>
    <t>1.2</t>
  </si>
  <si>
    <t>1.4</t>
  </si>
  <si>
    <t>1.5</t>
  </si>
  <si>
    <t>1.6</t>
  </si>
  <si>
    <t>FORAM CONSIDERADAS AS DIMENSÕES PADRÃO DO GOVERNO FEDERAL</t>
  </si>
  <si>
    <t>ALTURA X LARGURA</t>
  </si>
  <si>
    <t>EXTENSÃO X LARGURA</t>
  </si>
  <si>
    <t>COMPRIMENTO  X LARGURA</t>
  </si>
  <si>
    <t>000 - TABELA DE AMBIENTES GERAL</t>
  </si>
  <si>
    <t>BW 8 FEM</t>
  </si>
  <si>
    <t>BW 8 MASC</t>
  </si>
  <si>
    <t>BW 9 FEM</t>
  </si>
  <si>
    <t>BW 9 MASC</t>
  </si>
  <si>
    <t>BW 10 FEM</t>
  </si>
  <si>
    <t>BW 10 MASC</t>
  </si>
  <si>
    <t>BW 11 FEM</t>
  </si>
  <si>
    <t>BW 11 MASC</t>
  </si>
  <si>
    <t>BW 12 FEM</t>
  </si>
  <si>
    <t>BW 12 MASC</t>
  </si>
  <si>
    <t>CIRC. SL 13-18</t>
  </si>
  <si>
    <t>COZINHA</t>
  </si>
  <si>
    <t>DEPÓSITO</t>
  </si>
  <si>
    <t>LABORATÓRIO DE INFORMÁTICA</t>
  </si>
  <si>
    <t>PARQUINHO</t>
  </si>
  <si>
    <t>PASSARELA</t>
  </si>
  <si>
    <t>PCD FEM</t>
  </si>
  <si>
    <t>PCD MASC</t>
  </si>
  <si>
    <t>PÁTIO</t>
  </si>
  <si>
    <t>REFEITÓRIO</t>
  </si>
  <si>
    <t>SALA DE AULA</t>
  </si>
  <si>
    <t>SALA DE AULA 1</t>
  </si>
  <si>
    <t>SALA DE AULA 2</t>
  </si>
  <si>
    <t>SALA DE AULA 3</t>
  </si>
  <si>
    <t>SALA DE AULA 4</t>
  </si>
  <si>
    <t>SALA DE AULA 5</t>
  </si>
  <si>
    <t>SALA DE AULA 7</t>
  </si>
  <si>
    <t>SALA DE AULA 8</t>
  </si>
  <si>
    <t>SALA DE AULA 9</t>
  </si>
  <si>
    <t>SALA DE AULA 10</t>
  </si>
  <si>
    <t>SALA DE AULA 11</t>
  </si>
  <si>
    <t>SALA DE AULA 12</t>
  </si>
  <si>
    <t>SALA DE AULA 13</t>
  </si>
  <si>
    <t>SALA DE AULA 14</t>
  </si>
  <si>
    <t>SALA DE AULA 15</t>
  </si>
  <si>
    <t>SALA DE AULA 16</t>
  </si>
  <si>
    <t>SALA DE AULA 17</t>
  </si>
  <si>
    <t>SALA DE AULA 18</t>
  </si>
  <si>
    <t>SALA DE REUNIÕES</t>
  </si>
  <si>
    <t>SALA DO DIRETOR</t>
  </si>
  <si>
    <t>SALA DOS PROFESSORES</t>
  </si>
  <si>
    <t>SANITÁRIO 1</t>
  </si>
  <si>
    <t>SANITÁRIO 2</t>
  </si>
  <si>
    <t>SANITÁRIO FEMININO</t>
  </si>
  <si>
    <t>SANITÁRIO MASCULINO</t>
  </si>
  <si>
    <t>SECRETARIA E COORDENAÇÃO</t>
  </si>
  <si>
    <t>ÁREA DE SERVIÇO</t>
  </si>
  <si>
    <t>000 - VERGA PORTA GERAL</t>
  </si>
  <si>
    <t>Total geral: 63</t>
  </si>
  <si>
    <t>000 - VERGA/CONTRAVERGA JANELAS GERAL</t>
  </si>
  <si>
    <t>G1</t>
  </si>
  <si>
    <t>J7</t>
  </si>
  <si>
    <t>J8</t>
  </si>
  <si>
    <t>J9</t>
  </si>
  <si>
    <t>Total geral: 77</t>
  </si>
  <si>
    <t>J10</t>
  </si>
  <si>
    <t>PEITORIL</t>
  </si>
  <si>
    <t>TELHA CERÂMICA EXISTENTE</t>
  </si>
  <si>
    <t>TELHA METÁLICA EXISTENTE</t>
  </si>
  <si>
    <t>TELHA METÁLICA TIPO ARCO EXISTENTE</t>
  </si>
  <si>
    <t>ADMINISTRAÇÃO LOCAL</t>
  </si>
  <si>
    <t>MESES</t>
  </si>
  <si>
    <t xml:space="preserve">HORAS </t>
  </si>
  <si>
    <t xml:space="preserve">QTDE </t>
  </si>
  <si>
    <t>SEMANAS</t>
  </si>
  <si>
    <t>MESES X HORAS X QTDE X SEAMANAS</t>
  </si>
  <si>
    <t>DEMOLIR TELHA CERÂMICA</t>
  </si>
  <si>
    <t>DEMOLIR TELHA ESTRUTURAL EXISTENTE</t>
  </si>
  <si>
    <t>TELHA METÁLICA A INSTALAR</t>
  </si>
  <si>
    <t>Total geral: 23</t>
  </si>
  <si>
    <t>004 - FORRO DRYWALL</t>
  </si>
  <si>
    <t>Total geral: 24</t>
  </si>
  <si>
    <t>004 - FORRO PVC</t>
  </si>
  <si>
    <t>CIRC. 8-12</t>
  </si>
  <si>
    <t>Total geral: 26</t>
  </si>
  <si>
    <t>004 - INSTALAÇÃO DE AZULEJO - H = 1,80M - TOTAL</t>
  </si>
  <si>
    <t xml:space="preserve">ÁREA AZULEJO </t>
  </si>
  <si>
    <t>005 - PISO 60X60CM GERAL A INSTALAR</t>
  </si>
  <si>
    <t>005 - PISO DE CONCRETO COM PINTURA ACRÍLICA</t>
  </si>
  <si>
    <t>005 - RODAPÉ CERÂMICO</t>
  </si>
  <si>
    <t>OK</t>
  </si>
  <si>
    <t>________________________________                                                                                                                                                                                      Fábio Marques Ribeiro                                                                                
CREA - 15276 D / MS</t>
  </si>
  <si>
    <t>360 DIAS</t>
  </si>
  <si>
    <t xml:space="preserve">PRAZO EXEC.: </t>
  </si>
  <si>
    <t>4.2</t>
  </si>
  <si>
    <t>4.3</t>
  </si>
  <si>
    <t>% ACUMULADA</t>
  </si>
  <si>
    <t>CORREDOR DE ACESSO</t>
  </si>
  <si>
    <t>ABRIGO</t>
  </si>
  <si>
    <t>ALFABETIZAÇÃO</t>
  </si>
  <si>
    <t>BANHEIRO</t>
  </si>
  <si>
    <t>CLÍNICA</t>
  </si>
  <si>
    <t>CONTRAPISO  PISCINA</t>
  </si>
  <si>
    <t>DIRETORIA ESCOLAR</t>
  </si>
  <si>
    <t>ESTIMULAÇÃO ESSENCIAL</t>
  </si>
  <si>
    <t>EXPERIMENTAL</t>
  </si>
  <si>
    <t>FISIOTERAPIA</t>
  </si>
  <si>
    <t>OFICINA PEDAGÓGICA</t>
  </si>
  <si>
    <t>PISCICOLOGIA</t>
  </si>
  <si>
    <t>PISCINA</t>
  </si>
  <si>
    <t>PRÉ ESCOLA</t>
  </si>
  <si>
    <t>QUADRA</t>
  </si>
  <si>
    <t>REABILITAÇÃO</t>
  </si>
  <si>
    <t>SAGUÃO DE ACESSO</t>
  </si>
  <si>
    <t>SEC. ESCOLAR</t>
  </si>
  <si>
    <t>SEC. MANTENEDORA</t>
  </si>
  <si>
    <t>WC.FEM</t>
  </si>
  <si>
    <t>WC.MASC.</t>
  </si>
  <si>
    <t>WC.PCD FEM.</t>
  </si>
  <si>
    <t>WC.PCD MASC.</t>
  </si>
  <si>
    <t>(67) 99954-6160</t>
  </si>
  <si>
    <t>BATISTELA</t>
  </si>
  <si>
    <t>07.049.103/0001-95</t>
  </si>
  <si>
    <t>PORTA VENEZIANA PERFURADA DE ABRIR UMA FOLHA</t>
  </si>
  <si>
    <t>PORTA DE FERRO 80X210CM DE ABRIR, COM REQUADRO E GUARNICAO COMPLETA</t>
  </si>
  <si>
    <t>PORTA DE FERRO 90X210CM, COM REQUADRO E GUARNICAO COMPLETA</t>
  </si>
  <si>
    <t>PORTA DE FERRO ADPATADA PCD</t>
  </si>
  <si>
    <t>COD</t>
  </si>
  <si>
    <t>DESCRICAO</t>
  </si>
  <si>
    <t>J01</t>
  </si>
  <si>
    <t>INSTALAR JANELA MAXIN-AR, 01 FOLHA, COM VIDRO</t>
  </si>
  <si>
    <t>J02</t>
  </si>
  <si>
    <t>INSTALAR JANELA DE CORRER DE ALUMÍNIO, 02 FOLHAS</t>
  </si>
  <si>
    <t>J03</t>
  </si>
  <si>
    <t>J04</t>
  </si>
  <si>
    <t>INSTALAR GUICHE EM ALUMINIO/VIDRO</t>
  </si>
  <si>
    <t>J05</t>
  </si>
  <si>
    <t>3.1</t>
  </si>
  <si>
    <t>3.2</t>
  </si>
  <si>
    <t>4.4</t>
  </si>
  <si>
    <t>4.5</t>
  </si>
  <si>
    <t>6.3</t>
  </si>
  <si>
    <t>R. PORTO VELHO COM R. DEOLINDO RODRIGUES - JARDIM/MS</t>
  </si>
  <si>
    <t>(AGOSTO/2022)</t>
  </si>
  <si>
    <t>(JUNHO/2022)</t>
  </si>
  <si>
    <t>2.2</t>
  </si>
  <si>
    <t>FABRICAÇÃO E MONTAGEM DE UMA ESTRUTURA EM CONCRETO ARMADO PRÉ-FABRICADO COM COBERTURA EM DUAS ÁGUAS, COM ÁREA DE 570,00M², COM COBERTURA EM DUAS ÁGUAS, MEDINDO 19,00M DE LARGURA EXTERNA, POR 30,00M DE COMPRIMENTO E 7,50M DE ALTURA, COM BEIRAL LATERAL DE 0,90CM E BEIRAL FRENTE / FUNDO DE 0,50CM. ESTRUTURA COMPOSTA DE PILARES E BRAÇOS EM CONCRETO ARMADO PRÉFABRICADO, COBERTURA COM TELHAS DE AÇO GALVALUME, SENDO; (TELHA TRAPEZOIDAL 0,43MM), APOIADAS SOBRE TERÇAS METÁLICAS, ACESSÓRIOS DA ESTRUTURA E MÃO DE OBRA DE MONTAGEM DA ESTRUTURA E COBERTURA.</t>
  </si>
  <si>
    <t>CJ</t>
  </si>
  <si>
    <t>3.3</t>
  </si>
  <si>
    <t>3.4</t>
  </si>
  <si>
    <t>3.5</t>
  </si>
  <si>
    <t>ESPALHAMENTO DE MATERIAL (BRITA/AREIA) DE FORMA MANUAL</t>
  </si>
  <si>
    <t>M3</t>
  </si>
  <si>
    <t>COMPACTAÇÃO DA BRITA COM ROLO COMPACTADOR</t>
  </si>
  <si>
    <t>CORTE E PREENCHIMENTO DE JUNTA DE DILATAÇÃO COM SELANTE ELÁSTICO MONOCOMPONENTE A BASE DE POLIURETANO (PU)</t>
  </si>
  <si>
    <t>TERÇA DE FERRO PERFIL "G" DE 10 100X40X20MM, CHAPA 13, PINTADA COM FUNDO ANTICORROSIVO, INCLUSIVE PARAFUSOS COM VEDAÇÃO</t>
  </si>
  <si>
    <t>FECHAMENTO LATERAL COM TELHA TRAPEZOIDAL GALVANIZADA, COM ESPESSURA DE 0,5MM</t>
  </si>
  <si>
    <t>PORTÃO EM TELA ARAME GALVANIZADO N.12 MALHA 2" E MOLDURA EM TUBOS DE AÇO COM DUAS FOLHAS DE ABRIR, COM FERRAGENS INCLUSIVE PINTURA ESMALTE BRILHANTE (2 DEMAOS) E PROTEÇÃO COM GALVITE (1 DEMÃO).</t>
  </si>
  <si>
    <t>DOBRADICA TIPO GONZO 7/8" PAULI (COD.4771)</t>
  </si>
  <si>
    <t>6.4</t>
  </si>
  <si>
    <t>6.5</t>
  </si>
  <si>
    <t>SPORT IT</t>
  </si>
  <si>
    <t>SITE</t>
  </si>
  <si>
    <t>36.657.832/0001-22</t>
  </si>
  <si>
    <t>JV ESPORTES</t>
  </si>
  <si>
    <t>WK ESPORTES</t>
  </si>
  <si>
    <t>34.674.268/0001-20</t>
  </si>
  <si>
    <t>04.010.163/0001-06</t>
  </si>
  <si>
    <t>ESTRUTURA DE BASQUETE MOD. PÉ DIREITO C/ TUBO DE 4'' C/ AVANÇO DE . METROS MOD. TRELIÇADA-UNIDADE</t>
  </si>
  <si>
    <t xml:space="preserve">SUPORTE DE TABELA DE BASQUETE EM ESTRUTRA DE METAL </t>
  </si>
  <si>
    <t xml:space="preserve">FECHAMENTO </t>
  </si>
  <si>
    <t>METALSUL</t>
  </si>
  <si>
    <t>(67) 99965-0680</t>
  </si>
  <si>
    <t>CONCREMARK</t>
  </si>
  <si>
    <t>CONCREMAK</t>
  </si>
  <si>
    <t>15.312.725/0001-92</t>
  </si>
  <si>
    <t>31.160.380/0001-55</t>
  </si>
  <si>
    <t>(67) 3286-2509</t>
  </si>
  <si>
    <t>ESTRUTURA BARRACÃO PRÉ MOLDADO</t>
  </si>
  <si>
    <t>ESTRUTUTRA PRÉ FABRICADA</t>
  </si>
  <si>
    <t>ESTRUTURA GALPÃO</t>
  </si>
  <si>
    <t>LOCAÇÃO GALPÃO</t>
  </si>
  <si>
    <t>QUNATIDADE</t>
  </si>
  <si>
    <t>UND</t>
  </si>
  <si>
    <t>MÊS</t>
  </si>
  <si>
    <t>620M²X 0,05M</t>
  </si>
  <si>
    <t>620M²</t>
  </si>
  <si>
    <t>RISCO 3X3</t>
  </si>
  <si>
    <t>FECHAMENTO LATERAIS( 27+27+16+16)*4,20 + (8*2,50/2*2*2)</t>
  </si>
  <si>
    <t>PORTOES</t>
  </si>
  <si>
    <t>PINTURA PISO 432,00</t>
  </si>
  <si>
    <t>DEMARCAÇÃO QUADRA</t>
  </si>
  <si>
    <t>6.6</t>
  </si>
  <si>
    <t>6.7</t>
  </si>
  <si>
    <t>6.8</t>
  </si>
  <si>
    <t>6.9</t>
  </si>
  <si>
    <t>QUADRO DISTRIBUICAO SOBREPOR 3 DISJUNTORES BRANCO EM PVC</t>
  </si>
  <si>
    <t>6.10</t>
  </si>
  <si>
    <t>CPU 10</t>
  </si>
  <si>
    <t>REFLETOR RETANGULAR FECHADO LED, REF. FLOOD LIGHT IP 68, 250W, 26.000LM, COM DOIS MODULOS DA RCA OU SIMILAR</t>
  </si>
  <si>
    <t>REFLETOR RETANGULAR FECHADO LED, REF. FLOOD LIGHT IP 68, 250W, 26.000LM, COM DOIS MODULOS DA RCA OU SIMILAR - FORNECIMENTO E INSTALAÇÃO</t>
  </si>
  <si>
    <t>EXECUÇÃO DE ALVENARIA DE FECHAMENTO (CHAPISCADO/REGULARIZADO/CHAPISCADO DESEMPENADO)</t>
  </si>
  <si>
    <t>29,75*3*2</t>
  </si>
  <si>
    <t>5.3</t>
  </si>
  <si>
    <t>ALAMBRADO</t>
  </si>
  <si>
    <t>TERÇAS</t>
  </si>
  <si>
    <t>FUNDOS(159,80)+ LATERAIS (29,75*3,10*2) - PORTOES (3,00*0,80*2)</t>
  </si>
  <si>
    <t>QUADRA COBERTA ESPORTIVA/ESCOLA MUNICIPAL PROF. DIOMEDES VALENTIM CERRI</t>
  </si>
  <si>
    <t>R. PEROBA, 861 - Naviraí/MS</t>
  </si>
  <si>
    <t>NAVIRAI-MS</t>
  </si>
  <si>
    <t>TELHADO PRÉ MOLDADO</t>
  </si>
  <si>
    <t>4.6</t>
  </si>
  <si>
    <t>4.7</t>
  </si>
  <si>
    <t>4.8</t>
  </si>
  <si>
    <t>4.9</t>
  </si>
  <si>
    <t>4.10</t>
  </si>
  <si>
    <t>KG</t>
  </si>
  <si>
    <t>PESO DO AÇO</t>
  </si>
  <si>
    <t>ÁREA DE FOMRA</t>
  </si>
  <si>
    <t>1.3</t>
  </si>
  <si>
    <t>AGESUL(JUNHO/2022) SINAPI (JUNHO/2022) SBC (AGOSTO/2022)</t>
  </si>
  <si>
    <t>180 dias</t>
  </si>
  <si>
    <t>PLACA DE OBRA EM CHAPA GALVANIZADA N. 22, ADESIVADA</t>
  </si>
  <si>
    <t>LOCACAO DE CONTAINER 2,30 X 6,00 M, ALT. 2,50 M, COM 1 SANITARIO, PARA ESCRITORIO, COMPLETO, SEM DIVISORIAS INTERNAS, EXCLUSIVE TRANSPORTE/CARGA/DESCARGA</t>
  </si>
  <si>
    <t>MES</t>
  </si>
  <si>
    <t>TAPUME COM COMPENSADO DE MADEIRA. AF_05/2018</t>
  </si>
  <si>
    <t>147,15</t>
  </si>
  <si>
    <t>138,04</t>
  </si>
  <si>
    <t>INSTALACAO PROVISORIA DE AGUA E ESGOTO</t>
  </si>
  <si>
    <t>INSTALACAO PROVISORIA DE LUZ E FORCA</t>
  </si>
  <si>
    <t>LOCACAO DE CACAMBA (4M3) (7 DIAS)</t>
  </si>
  <si>
    <t>LOCACAO CONVENCIONAL DE OBRA, UTILIZANDO GABARITO DE TÁBUAS CORRIDAS PONTALETADAS A CADA 2,00M -  2 UTILIZAÇÕES. AF_10/2018</t>
  </si>
  <si>
    <t>51,26</t>
  </si>
  <si>
    <t>51,49</t>
  </si>
  <si>
    <t>LASTRO COM MATERIAL GRANULAR, APLICADO EM PISOS OU LAJES SOBRE SOLO, ESPESSURA DE *5 CM*. AF_08/2017</t>
  </si>
  <si>
    <t>117,20</t>
  </si>
  <si>
    <t>112,34</t>
  </si>
  <si>
    <t>EXECUÇÃO DE PASSEIO (CALÇADA) OU PISO DE CONCRETO COM CONCRETO MOLDADO IN LOCO, USINADO, ACABAMENTO CONVENCIONAL, ESPESSURA 6 CM, ARMADO. AF_07/2016</t>
  </si>
  <si>
    <t>88,52</t>
  </si>
  <si>
    <t>90,08</t>
  </si>
  <si>
    <t>ALAMBRADO PARA QUADRA POLIESPORTIVA, ESTRUTURADO POR TUBOS DE ACO GALVANIZADO, (MONTANTES COM DIAMETRO 2", TRAVESSAS E ESCORAS COM DIÂMETRO 1 ¼), COM TELA DE ARAME GALVANIZADO, FIO 12 BWG E MALHA QUADRADA 5X5CM (EXCETO MURETA). AF_03/2021</t>
  </si>
  <si>
    <t>199,52</t>
  </si>
  <si>
    <t>201,37</t>
  </si>
  <si>
    <t>ESTACA BROCA DE CONCRETO, DIÂMETRO DE 30CM, ESCAVAÇÃO MANUAL COM TRADO CONCHA, INTEIRAMENTE ARMADA. AF_05/2020</t>
  </si>
  <si>
    <t>134,59</t>
  </si>
  <si>
    <t>139,58</t>
  </si>
  <si>
    <t>FABRICAÇÃO, MONTAGEM E DESMONTAGEM DE FÔRMA PARA VIGA BALDRAME, EM MADEIRA SERRADA, E=25 MM, 2 UTILIZAÇÕES. AF_06/2017</t>
  </si>
  <si>
    <t>108,63</t>
  </si>
  <si>
    <t>105,61</t>
  </si>
  <si>
    <t>ARMAÇÃO DE PILAR OU VIGA DE ESTRUTURA CONVENCIONAL DE CONCRETO ARMADO UTILIZANDO AÇO CA-50 DE 10,0 MM - MONTAGEM. AF_06/2022</t>
  </si>
  <si>
    <t>13,51</t>
  </si>
  <si>
    <t>14,97</t>
  </si>
  <si>
    <t>ARMAÇÃO DE PILAR OU VIGA DE ESTRUTURA CONVENCIONAL DE CONCRETO ARMADO UTILIZANDO AÇO CA-60 DE 5,0 MM - MONTAGEM. AF_06/2022</t>
  </si>
  <si>
    <t>15,25</t>
  </si>
  <si>
    <t>17,37</t>
  </si>
  <si>
    <t>CONCRETAGEM DE BLOCOS DE COROAMENTO E VIGAS BALDRAMES, FCK 30 MPA, COM USO DE BOMBA  LANÇAMENTO, ADENSAMENTO E ACABAMENTO. AF_06/2017</t>
  </si>
  <si>
    <t>617,02</t>
  </si>
  <si>
    <t>532,89</t>
  </si>
  <si>
    <t>PINTURA DE PISO COM TINTA ACRÍLICA, APLICAÇÃO MANUAL, 3 DEMÃOS, INCLUSO FUNDO PREPARADOR. AF_05/2021</t>
  </si>
  <si>
    <t>18,34</t>
  </si>
  <si>
    <t>19,02</t>
  </si>
  <si>
    <t>PINTURA DE DEMARCAÇÃO DE QUADRA POLIESPORTIVA COM TINTA EPÓXI, E = 5 CM, APLICAÇÃO MANUAL. AF_05/2021</t>
  </si>
  <si>
    <t>8,23</t>
  </si>
  <si>
    <t>8,91</t>
  </si>
  <si>
    <t>PINTURA COM TINTA ALQUÍDICA DE ACABAMENTO (ESMALTE SINTÉTICO FOSCO) PULVERIZADA SOBRE PERFIL METÁLICO EXECUTADO EM FÁBRICA (POR DEMÃO). AF_01/2020_P</t>
  </si>
  <si>
    <t>8,81</t>
  </si>
  <si>
    <t>8,93</t>
  </si>
  <si>
    <t>CONJUNTO PARA FUTSAL COM TRAVES OFICIAIS DE 3,00 X 2,00 M EM TUBO DE ACO GALVANIZADO 3" COM REQUADRO EM TUBO DE 1", PINTURA EM PRIMER COM TINTA ESMALTE SINTETICO E REDES DE POLIETILENO FIO 4 MM</t>
  </si>
  <si>
    <t xml:space="preserve">UN    </t>
  </si>
  <si>
    <t>5.157,47</t>
  </si>
  <si>
    <t>5.328,75</t>
  </si>
  <si>
    <t>CONJUNTO PARA QUADRA DE  VOLEI COM POSTES EM TUBO DE ACO GALVANIZADO 3", H = *255* CM, PINTURA EM TINTA ESMALTE SINTETICO, REDE DE NYLON COM 2 MM, MALHA 10 X 10 CM E ANTENAS OFICIAIS EM FIBRA DE VIDRO</t>
  </si>
  <si>
    <t>3.131,04</t>
  </si>
  <si>
    <t>3.235,02</t>
  </si>
  <si>
    <t>PAR DE TABELAS DE BASQUETE EM COMPENSADO NAVAL, OFICIAL, 1800 X 1200 MM, INCLUINDO ARO DE METAL E REDE EM POLIPROPILENO 100% (SEM SUPORTE DE FIXACAO)</t>
  </si>
  <si>
    <t>3.328,81</t>
  </si>
  <si>
    <t>LOCACAO MENSAL DE ANDAIME TUBULAR METALICO TIPO TORRE, COM LARGURA DE 1,00 ATE 1,50M E H=1,00M, INCLUSO A PRIMEIRA MONTAGEM E DESMONTAGEM</t>
  </si>
  <si>
    <t>CABO DE COBRE FLEXÍVEL ISOLADO, 2,5 MM², ANTI-CHAMA 450/750 V, PARA CIRCUITOS TERMINAIS - FORNECIMENTO E INSTALAÇÃO. AF_12/2015</t>
  </si>
  <si>
    <t>3,78</t>
  </si>
  <si>
    <t>3,84</t>
  </si>
  <si>
    <t>DISJUNTOR BIPOLAR TIPO DIN, CORRENTE NOMINAL DE 10A - FORNECIMENTO E INSTALAÇÃO. AF_10/2020</t>
  </si>
  <si>
    <t>60,39</t>
  </si>
  <si>
    <t>57,84</t>
  </si>
  <si>
    <t>ELETRODUTO RÍGIDO SOLDÁVEL, PVC, DN 25 MM (3/4"), APARENTE, INSTALADO EM PAREDE - FORNECIMENTO E INSTALAÇÃO. AF_11/2016</t>
  </si>
  <si>
    <t>10,13</t>
  </si>
  <si>
    <t>9,70</t>
  </si>
  <si>
    <t>ENGENHEIRO CIVIL DE OBRA JUNIOR COM ENCARGOS COMPLEMENTARES</t>
  </si>
  <si>
    <t>H</t>
  </si>
  <si>
    <t>90,49</t>
  </si>
  <si>
    <t>100,41</t>
  </si>
  <si>
    <t>MESTRE DE OBRAS COM ENCARGOS COMPLEMENTARES</t>
  </si>
  <si>
    <t>22,72</t>
  </si>
  <si>
    <t>35,00</t>
  </si>
  <si>
    <t>LIMPEZA DE SUPERFÍCIE COM JATO DE ALTA PRESSÃO. AF_04/2019</t>
  </si>
  <si>
    <t>1,52</t>
  </si>
  <si>
    <t>1,65</t>
  </si>
  <si>
    <t>TELHAMENTO COM TELHA DE AÇO/ALUMÍNIO E = 0,5 MM, COM ATÉ 2 ÁGUAS, INCLUSO IÇAMENTO. AF_07/2019</t>
  </si>
  <si>
    <t>94,10</t>
  </si>
  <si>
    <t>CUMEEIRA PARA TELHA GALVALUME TRAPEZOIDAL, ESPESSURA 0,43MM /M</t>
  </si>
  <si>
    <t>SERVENTE COM ENCARGOS COMPLEMENTARES</t>
  </si>
  <si>
    <t>16,30</t>
  </si>
  <si>
    <t>17,96</t>
  </si>
  <si>
    <t>ROLO COMPACTADOR VIBRATÓRIO PÉ DE CARNEIRO PARA SOLOS, POTÊNCIA 80 HP, PESO OPERACIONAL SEM/COM LASTRO 7,4 / 8,8 T, LARGURA DE TRABALHO 1,68 M - CHP DIURNO. AF_02/2016</t>
  </si>
  <si>
    <t>CHP</t>
  </si>
  <si>
    <t>209,03</t>
  </si>
  <si>
    <t>ROLO COMPACTADOR VIBRATÓRIO DE UM CILINDRO AÇO LISO, POTÊNCIA 80 HP, PESO OPERACIONAL MÁXIMO 8,1 T, IMPACTO DINÂMICO 16,15 / 9,5 T, LARGURA DE TRABALHO 1,68 M - CHP DIURNO. AF_06/2014</t>
  </si>
  <si>
    <t>162,04</t>
  </si>
  <si>
    <t>SELANTE ELASTICO MONOCOMPONENTE A BASE DE POLIURETANO (PU) PARA JUNTAS DIVERSAS</t>
  </si>
  <si>
    <t xml:space="preserve">310ML </t>
  </si>
  <si>
    <t>28,92</t>
  </si>
  <si>
    <t>CORTADORA DE PISO COM MOTOR 4 TEMPOS A GASOLINA, POTÊNCIA DE 13 HP, COM DISCO DE CORTE DIAMANTADO SEGMENTADO PARA CONCRETO, DIÂMETRO DE 350 MM, FURO DE 1" (14 X 1") - CHI DIURNO. AF_08/2015</t>
  </si>
  <si>
    <t>CHI</t>
  </si>
  <si>
    <t>0,87</t>
  </si>
  <si>
    <t>CORTADORA DE PISO COM MOTOR 4 TEMPOS A GASOLINA, POTÊNCIA DE 13 HP, COM DISCO DE CORTE DIAMANTADO SEGMENTADO PARA CONCRETO, DIÂMETRO DE 350 MM, FURO DE 1" (14 X 1") - CHP DIURNO. AF_08/2015</t>
  </si>
  <si>
    <t>11,99</t>
  </si>
  <si>
    <t>PEDREIRO COM ENCARGOS COMPLEMENTARES</t>
  </si>
  <si>
    <t>19,94</t>
  </si>
  <si>
    <t>DILUENTE AGUARRAS</t>
  </si>
  <si>
    <t xml:space="preserve">L     </t>
  </si>
  <si>
    <t>15,80</t>
  </si>
  <si>
    <t>PARAFUSO DE ACO TIPO CHUMBADOR PARABOLT, DIAMETRO 3/8", COMPRIMENTO 75 MM</t>
  </si>
  <si>
    <t>2,98</t>
  </si>
  <si>
    <t>MONTADOR DE ESTRUTURA METÁLICA COM ENCARGOS COMPLEMENTARES</t>
  </si>
  <si>
    <t>20,72</t>
  </si>
  <si>
    <t>PINTOR COM ENCARGOS COMPLEMENTARES</t>
  </si>
  <si>
    <t>21,02</t>
  </si>
  <si>
    <t>PERFIL UDC ("U" DOBRADO DE CHAPA) SIMPLES DE ACO LAMINADO, GALVANIZADO, ASTM A36, 127 X 50 MM, E= 3 MM</t>
  </si>
  <si>
    <t xml:space="preserve">KG    </t>
  </si>
  <si>
    <t>9,65</t>
  </si>
  <si>
    <t>TUBO ACO GALVANIZADO COM COSTURA, CLASSE MEDIA, DN 2", E = *3,65* MM, PESO *5,10* KG/M (NBR 5580)</t>
  </si>
  <si>
    <t xml:space="preserve">M     </t>
  </si>
  <si>
    <t>97,58</t>
  </si>
  <si>
    <t>96,06</t>
  </si>
  <si>
    <t>TELA DE ARAME GALVANIZADA QUADRANGULAR / LOSANGULAR, FIO 3,4 MM (10 BWG), MALHA 5 X 5 CM, H = 2 M</t>
  </si>
  <si>
    <t xml:space="preserve">M2    </t>
  </si>
  <si>
    <t>76,59</t>
  </si>
  <si>
    <t>76,49</t>
  </si>
  <si>
    <t>TINTA ESMALTE SINTETICO PREMIUM FOSCO</t>
  </si>
  <si>
    <t>33,77</t>
  </si>
  <si>
    <t>34,12</t>
  </si>
  <si>
    <t>FERROLHO COM FECHO CHATO E PORTA CADEADO , EM ACO GALVANIZADO / ZINCADO, DE SOBREPOR, COM COMPRIMENTO DE 5", CHAPA COM ESPESSURA MINIMA DE 1,70 MM E LARGURA MINIMA DE 5,00 CM (FECHO REFORCADO)</t>
  </si>
  <si>
    <t>10,60</t>
  </si>
  <si>
    <t>SOLDADOR COM ENCARGOS COMPLEMENTARES</t>
  </si>
  <si>
    <t>22,01</t>
  </si>
  <si>
    <t>SERRALHEIRO COM ENCARGOS COMPLEMENTARES</t>
  </si>
  <si>
    <t>20,15</t>
  </si>
  <si>
    <t>AJUDANTE DE PEDREIRO COM ENCARGOS COMPLEMENTARES</t>
  </si>
  <si>
    <t>16,35</t>
  </si>
  <si>
    <t>18,00</t>
  </si>
  <si>
    <t>22,16</t>
  </si>
  <si>
    <t>CONCRETO FCK = 20MPA, TRAÇO 1:2,7:3 (EM MASSA SECA DE CIMENTO/ AREIA MÉDIA/ BRITA 1) - PREPARO MECÂNICO COM BETONEIRA 600 L. AF_05/2021</t>
  </si>
  <si>
    <t>439,08</t>
  </si>
  <si>
    <t>LANÇAMENTO COM USO DE BALDES, ADENSAMENTO E ACABAMENTO DE CONCRETO EM ESTRUTURAS. AF_02/2022</t>
  </si>
  <si>
    <t>220,05</t>
  </si>
  <si>
    <t>PINTOR PARA TINTA EPÓXI COM ENCARGOS COMPLEMENTARES</t>
  </si>
  <si>
    <t>ALVENARIA DE VEDAÇÃO DE BLOCOS  VAZADOS DE CONCRETO APARENTE DE 9X19X39 CM (ESPESSURA 9 CM) E ARGAMASSA DE ASSENTAMENTO COM PREPARO MANUAL. AF_12/2021</t>
  </si>
  <si>
    <t>70,02</t>
  </si>
  <si>
    <t>CHAPISCO PARA PAREDES EXTERNAS E INTERNAS COM ARGAMASSA DE CIMENTO E AREIA NO TRACO 1:3 /M2</t>
  </si>
  <si>
    <t>EMBOÇO OU MASSA ÚNICA EM ARGAMASSA TRAÇO 1:2:8, PREPARO MECÂNICO COM BETONEIRA 400 L, APLICADA MANUALMENTE EM PANOS DE FACHADA COM PRESENÇA DE VÃOS, ESPESSURA DE 25 MM. AF_06/2014</t>
  </si>
  <si>
    <t>48,06</t>
  </si>
  <si>
    <t>APLICAÇÃO DE FUNDO SELADOR ACRÍLICO EM PAREDES, UMA DEMÃO. AF_06/2014</t>
  </si>
  <si>
    <t>2,26</t>
  </si>
  <si>
    <t>APLICAÇÃO MANUAL DE PINTURA COM TINTA LÁTEX ACRÍLICA EM PAREDES, DUAS DEMÃOS. AF_06/2014</t>
  </si>
  <si>
    <t>12,98</t>
  </si>
  <si>
    <t>AUXILIAR DE ELETRICISTA COM ENCARGOS COMPLEMENTARES</t>
  </si>
  <si>
    <t>20,09</t>
  </si>
  <si>
    <t>ELETRICISTA COM ENCARGOS COMPLEMENTARES</t>
  </si>
  <si>
    <t>23,43</t>
  </si>
  <si>
    <t>FITA ISOLANTE ADESIVA ANTICHAMA, USO ATE 750 V, EM ROLO DE 19 MM X 5 M</t>
  </si>
  <si>
    <t>3,19</t>
  </si>
  <si>
    <t>AGESUL(JANEIRO/2022) SINAPI (JANEIRO/2022) SBC (JANEIRO/2022)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</si>
</sst>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.000_);\(#,##0.000\)"/>
    <numFmt numFmtId="166" formatCode="&quot;R$&quot;\ #,##0.00"/>
    <numFmt numFmtId="167" formatCode="_(* #,##0.00_);_(* \(#,##0.00\);_(* &quot;-&quot;??_);_(@_)"/>
    <numFmt numFmtId="168" formatCode="_-* #,##0.000_-;\-* #,##0.000_-;_-* &quot;-&quot;??_-;_-@_-"/>
    <numFmt numFmtId="169" formatCode="_-* #,##0.0000_-;\-* #,##0.0000_-;_-* &quot;-&quot;??_-;_-@_-"/>
  </numFmts>
  <fonts count="56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8"/>
      <color theme="1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b/>
      <sz val="6"/>
      <name val="Cambria"/>
      <family val="1"/>
    </font>
    <font>
      <b/>
      <sz val="5"/>
      <name val="Cambria"/>
      <family val="1"/>
    </font>
    <font>
      <sz val="8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b/>
      <sz val="16"/>
      <color theme="1"/>
      <name val="Bahnschrift SemiBold Condensed"/>
      <family val="2"/>
    </font>
    <font>
      <sz val="16"/>
      <color theme="1"/>
      <name val="Bahnschrift SemiBold Condensed"/>
      <family val="2"/>
    </font>
    <font>
      <sz val="10"/>
      <color theme="1"/>
      <name val="Cambria"/>
      <family val="1"/>
    </font>
    <font>
      <b/>
      <sz val="10"/>
      <color rgb="FFFF0000"/>
      <name val="Arial"/>
      <family val="2"/>
    </font>
    <font>
      <sz val="40"/>
      <color theme="0"/>
      <name val="Algerian"/>
      <family val="5"/>
    </font>
    <font>
      <sz val="9"/>
      <name val="Cambria"/>
      <family val="1"/>
    </font>
    <font>
      <b/>
      <i/>
      <sz val="8"/>
      <color rgb="FF000000"/>
      <name val="Cambria"/>
      <family val="1"/>
    </font>
    <font>
      <sz val="7"/>
      <name val="Cambria"/>
      <family val="1"/>
    </font>
    <font>
      <sz val="8"/>
      <color theme="0"/>
      <name val="Cambria"/>
      <family val="1"/>
    </font>
    <font>
      <b/>
      <sz val="9"/>
      <color theme="0"/>
      <name val="Cambria"/>
      <family val="1"/>
    </font>
    <font>
      <sz val="9"/>
      <color rgb="FF000000"/>
      <name val="Cambria"/>
      <family val="1"/>
    </font>
    <font>
      <b/>
      <sz val="9"/>
      <color rgb="FF000000"/>
      <name val="Cambria"/>
      <family val="1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mbria"/>
      <family val="1"/>
    </font>
    <font>
      <sz val="9"/>
      <color theme="1"/>
      <name val="Calibri"/>
      <family val="2"/>
      <scheme val="minor"/>
    </font>
    <font>
      <sz val="9"/>
      <color theme="0"/>
      <name val="Cambria"/>
      <family val="1"/>
    </font>
    <font>
      <sz val="9"/>
      <name val="Cambria"/>
    </font>
    <font>
      <sz val="8"/>
      <color theme="1"/>
      <name val="Calibri"/>
      <scheme val="minor"/>
    </font>
    <font>
      <sz val="11"/>
      <color theme="1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0CECE"/>
        <bgColor indexed="64"/>
      </patternFill>
    </fill>
    <fill>
      <patternFill patternType="gray0625">
        <bgColor theme="0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</borders>
  <cellStyleXfs count="18">
    <xf numFmtId="0" fontId="0" fillId="0" borderId="0"/>
    <xf numFmtId="165" fontId="1" fillId="0" borderId="0"/>
    <xf numFmtId="165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7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0" fontId="33" fillId="0" borderId="0"/>
    <xf numFmtId="164" fontId="24" fillId="0" borderId="0" applyFont="0" applyFill="0" applyBorder="0" applyAlignment="0" applyProtection="0"/>
    <xf numFmtId="0" fontId="24" fillId="0" borderId="0"/>
  </cellStyleXfs>
  <cellXfs count="701">
    <xf numFmtId="0" fontId="0" fillId="0" borderId="0" xfId="0"/>
    <xf numFmtId="9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6" fillId="0" borderId="0" xfId="6"/>
    <xf numFmtId="0" fontId="6" fillId="0" borderId="11" xfId="6" applyBorder="1"/>
    <xf numFmtId="0" fontId="7" fillId="0" borderId="3" xfId="6" applyFont="1" applyBorder="1" applyAlignment="1">
      <alignment vertical="center" wrapText="1"/>
    </xf>
    <xf numFmtId="0" fontId="8" fillId="0" borderId="12" xfId="6" applyFont="1" applyBorder="1"/>
    <xf numFmtId="0" fontId="8" fillId="0" borderId="11" xfId="6" applyFont="1" applyBorder="1"/>
    <xf numFmtId="0" fontId="8" fillId="0" borderId="12" xfId="6" applyFont="1" applyBorder="1" applyAlignment="1">
      <alignment horizontal="center" vertical="center"/>
    </xf>
    <xf numFmtId="10" fontId="7" fillId="0" borderId="3" xfId="3" applyNumberFormat="1" applyFont="1" applyFill="1" applyBorder="1" applyAlignment="1">
      <alignment horizontal="center" vertical="center"/>
    </xf>
    <xf numFmtId="0" fontId="7" fillId="0" borderId="11" xfId="6" applyFont="1" applyBorder="1" applyAlignment="1">
      <alignment horizontal="left"/>
    </xf>
    <xf numFmtId="43" fontId="7" fillId="0" borderId="0" xfId="8" applyFont="1" applyBorder="1"/>
    <xf numFmtId="0" fontId="0" fillId="0" borderId="0" xfId="0"/>
    <xf numFmtId="0" fontId="6" fillId="0" borderId="6" xfId="6" applyBorder="1"/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9" xfId="0" applyBorder="1"/>
    <xf numFmtId="0" fontId="0" fillId="0" borderId="6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3" xfId="0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7" xfId="0" applyBorder="1"/>
    <xf numFmtId="0" fontId="0" fillId="0" borderId="12" xfId="0" applyBorder="1"/>
    <xf numFmtId="43" fontId="0" fillId="0" borderId="0" xfId="8" applyFont="1" applyAlignment="1">
      <alignment vertical="center"/>
    </xf>
    <xf numFmtId="0" fontId="10" fillId="2" borderId="4" xfId="0" applyFont="1" applyFill="1" applyBorder="1" applyAlignment="1" applyProtection="1">
      <alignment vertical="center"/>
    </xf>
    <xf numFmtId="0" fontId="23" fillId="0" borderId="0" xfId="0" applyFont="1" applyAlignment="1">
      <alignment horizontal="center" vertical="center"/>
    </xf>
    <xf numFmtId="0" fontId="25" fillId="0" borderId="0" xfId="14" applyFont="1"/>
    <xf numFmtId="0" fontId="15" fillId="0" borderId="0" xfId="14" applyFont="1" applyAlignment="1">
      <alignment vertical="center"/>
    </xf>
    <xf numFmtId="0" fontId="25" fillId="0" borderId="0" xfId="14" applyFont="1" applyAlignment="1">
      <alignment vertical="center"/>
    </xf>
    <xf numFmtId="49" fontId="25" fillId="0" borderId="0" xfId="14" applyNumberFormat="1" applyFont="1"/>
    <xf numFmtId="0" fontId="25" fillId="9" borderId="0" xfId="14" applyFont="1" applyFill="1"/>
    <xf numFmtId="0" fontId="24" fillId="0" borderId="0" xfId="14" applyAlignment="1">
      <alignment wrapText="1"/>
    </xf>
    <xf numFmtId="0" fontId="24" fillId="0" borderId="0" xfId="14"/>
    <xf numFmtId="4" fontId="6" fillId="0" borderId="0" xfId="14" applyNumberFormat="1" applyFont="1"/>
    <xf numFmtId="0" fontId="5" fillId="0" borderId="0" xfId="14" applyFont="1" applyAlignment="1">
      <alignment vertical="center"/>
    </xf>
    <xf numFmtId="0" fontId="24" fillId="0" borderId="0" xfId="14" applyAlignment="1">
      <alignment vertical="center"/>
    </xf>
    <xf numFmtId="49" fontId="10" fillId="2" borderId="4" xfId="0" applyNumberFormat="1" applyFont="1" applyFill="1" applyBorder="1" applyAlignment="1" applyProtection="1">
      <alignment vertical="center"/>
    </xf>
    <xf numFmtId="0" fontId="31" fillId="9" borderId="11" xfId="14" applyFont="1" applyFill="1" applyBorder="1" applyAlignment="1" applyProtection="1">
      <alignment vertical="center"/>
      <protection locked="0"/>
    </xf>
    <xf numFmtId="4" fontId="31" fillId="9" borderId="12" xfId="14" applyNumberFormat="1" applyFont="1" applyFill="1" applyBorder="1" applyAlignment="1" applyProtection="1">
      <alignment vertical="center"/>
      <protection locked="0"/>
    </xf>
    <xf numFmtId="0" fontId="31" fillId="9" borderId="12" xfId="14" applyFont="1" applyFill="1" applyBorder="1" applyAlignment="1" applyProtection="1">
      <alignment vertical="center"/>
      <protection locked="0"/>
    </xf>
    <xf numFmtId="10" fontId="31" fillId="9" borderId="12" xfId="14" applyNumberFormat="1" applyFont="1" applyFill="1" applyBorder="1" applyAlignment="1" applyProtection="1">
      <alignment horizontal="left" vertical="center"/>
      <protection locked="0"/>
    </xf>
    <xf numFmtId="0" fontId="27" fillId="7" borderId="27" xfId="14" applyFont="1" applyFill="1" applyBorder="1" applyAlignment="1" applyProtection="1">
      <alignment horizontal="left" vertical="center"/>
      <protection locked="0"/>
    </xf>
    <xf numFmtId="0" fontId="28" fillId="8" borderId="28" xfId="14" applyFont="1" applyFill="1" applyBorder="1" applyAlignment="1" applyProtection="1">
      <alignment horizontal="left" vertical="center"/>
      <protection locked="0"/>
    </xf>
    <xf numFmtId="0" fontId="29" fillId="7" borderId="29" xfId="14" applyFont="1" applyFill="1" applyBorder="1" applyAlignment="1" applyProtection="1">
      <alignment vertical="center"/>
      <protection locked="0"/>
    </xf>
    <xf numFmtId="49" fontId="30" fillId="8" borderId="30" xfId="14" applyNumberFormat="1" applyFont="1" applyFill="1" applyBorder="1" applyAlignment="1" applyProtection="1">
      <alignment vertical="center"/>
      <protection locked="0"/>
    </xf>
    <xf numFmtId="0" fontId="29" fillId="7" borderId="31" xfId="14" applyFont="1" applyFill="1" applyBorder="1" applyAlignment="1" applyProtection="1">
      <alignment vertical="center"/>
      <protection locked="0"/>
    </xf>
    <xf numFmtId="0" fontId="27" fillId="7" borderId="29" xfId="14" applyFont="1" applyFill="1" applyBorder="1" applyAlignment="1" applyProtection="1">
      <alignment horizontal="left" vertical="center"/>
      <protection locked="0"/>
    </xf>
    <xf numFmtId="0" fontId="29" fillId="7" borderId="27" xfId="14" applyFont="1" applyFill="1" applyBorder="1" applyAlignment="1" applyProtection="1">
      <alignment vertical="center"/>
      <protection locked="0"/>
    </xf>
    <xf numFmtId="0" fontId="30" fillId="8" borderId="28" xfId="14" applyFont="1" applyFill="1" applyBorder="1" applyAlignment="1" applyProtection="1">
      <alignment vertical="center"/>
      <protection locked="0"/>
    </xf>
    <xf numFmtId="0" fontId="30" fillId="8" borderId="30" xfId="14" applyFont="1" applyFill="1" applyBorder="1" applyAlignment="1" applyProtection="1">
      <alignment vertical="center"/>
      <protection locked="0"/>
    </xf>
    <xf numFmtId="14" fontId="30" fillId="8" borderId="32" xfId="14" applyNumberFormat="1" applyFont="1" applyFill="1" applyBorder="1" applyAlignment="1" applyProtection="1">
      <alignment horizontal="left" vertical="center"/>
      <protection locked="0"/>
    </xf>
    <xf numFmtId="0" fontId="30" fillId="8" borderId="32" xfId="14" applyFont="1" applyFill="1" applyBorder="1" applyAlignment="1" applyProtection="1">
      <alignment vertical="center"/>
      <protection locked="0"/>
    </xf>
    <xf numFmtId="0" fontId="7" fillId="5" borderId="0" xfId="0" applyFont="1" applyFill="1" applyBorder="1" applyAlignment="1" applyProtection="1">
      <alignment horizontal="center" vertical="center" wrapText="1"/>
    </xf>
    <xf numFmtId="49" fontId="7" fillId="5" borderId="4" xfId="0" applyNumberFormat="1" applyFont="1" applyFill="1" applyBorder="1" applyAlignment="1" applyProtection="1">
      <alignment horizontal="center" vertical="center" wrapText="1"/>
    </xf>
    <xf numFmtId="0" fontId="7" fillId="5" borderId="4" xfId="0" applyFont="1" applyFill="1" applyBorder="1" applyAlignment="1" applyProtection="1">
      <alignment horizontal="left" vertical="center" wrapText="1"/>
    </xf>
    <xf numFmtId="2" fontId="7" fillId="5" borderId="3" xfId="8" applyNumberFormat="1" applyFont="1" applyFill="1" applyBorder="1" applyAlignment="1">
      <alignment horizontal="center"/>
    </xf>
    <xf numFmtId="4" fontId="0" fillId="0" borderId="0" xfId="8" applyNumberFormat="1" applyFont="1" applyAlignment="1">
      <alignment vertical="center"/>
    </xf>
    <xf numFmtId="49" fontId="34" fillId="8" borderId="30" xfId="14" applyNumberFormat="1" applyFont="1" applyFill="1" applyBorder="1" applyAlignment="1" applyProtection="1">
      <alignment vertical="center"/>
      <protection locked="0"/>
    </xf>
    <xf numFmtId="43" fontId="10" fillId="2" borderId="4" xfId="8" applyFont="1" applyFill="1" applyBorder="1" applyAlignment="1" applyProtection="1">
      <alignment vertical="center"/>
    </xf>
    <xf numFmtId="0" fontId="0" fillId="2" borderId="2" xfId="0" applyFill="1" applyBorder="1"/>
    <xf numFmtId="49" fontId="9" fillId="0" borderId="35" xfId="14" applyNumberFormat="1" applyFont="1" applyBorder="1" applyAlignment="1">
      <alignment horizontal="center"/>
    </xf>
    <xf numFmtId="0" fontId="11" fillId="0" borderId="0" xfId="14" applyFont="1" applyAlignment="1">
      <alignment horizontal="center"/>
    </xf>
    <xf numFmtId="49" fontId="11" fillId="5" borderId="3" xfId="14" applyNumberFormat="1" applyFont="1" applyFill="1" applyBorder="1" applyAlignment="1">
      <alignment horizontal="center"/>
    </xf>
    <xf numFmtId="0" fontId="18" fillId="5" borderId="3" xfId="14" applyFont="1" applyFill="1" applyBorder="1" applyAlignment="1">
      <alignment horizontal="center" vertical="center"/>
    </xf>
    <xf numFmtId="0" fontId="11" fillId="5" borderId="3" xfId="14" applyFont="1" applyFill="1" applyBorder="1" applyAlignment="1">
      <alignment horizontal="center" vertical="center"/>
    </xf>
    <xf numFmtId="49" fontId="11" fillId="0" borderId="3" xfId="14" applyNumberFormat="1" applyFont="1" applyBorder="1" applyAlignment="1">
      <alignment horizontal="center" vertical="center"/>
    </xf>
    <xf numFmtId="0" fontId="18" fillId="0" borderId="3" xfId="14" applyFont="1" applyBorder="1" applyAlignment="1">
      <alignment horizontal="left" vertical="center" wrapText="1"/>
    </xf>
    <xf numFmtId="0" fontId="11" fillId="0" borderId="3" xfId="14" applyFont="1" applyBorder="1" applyAlignment="1">
      <alignment horizontal="center" vertical="center"/>
    </xf>
    <xf numFmtId="14" fontId="11" fillId="0" borderId="3" xfId="14" applyNumberFormat="1" applyFont="1" applyBorder="1" applyAlignment="1">
      <alignment horizontal="center" vertical="center"/>
    </xf>
    <xf numFmtId="164" fontId="11" fillId="0" borderId="3" xfId="16" applyFont="1" applyFill="1" applyBorder="1" applyAlignment="1">
      <alignment horizontal="center" vertical="center"/>
    </xf>
    <xf numFmtId="49" fontId="11" fillId="5" borderId="3" xfId="14" applyNumberFormat="1" applyFont="1" applyFill="1" applyBorder="1" applyAlignment="1">
      <alignment horizontal="center" vertical="center"/>
    </xf>
    <xf numFmtId="0" fontId="25" fillId="0" borderId="0" xfId="14" applyFont="1" applyAlignment="1">
      <alignment horizontal="center"/>
    </xf>
    <xf numFmtId="0" fontId="25" fillId="0" borderId="30" xfId="14" applyFont="1" applyBorder="1"/>
    <xf numFmtId="0" fontId="0" fillId="2" borderId="0" xfId="0" applyFill="1" applyAlignment="1">
      <alignment vertical="center"/>
    </xf>
    <xf numFmtId="0" fontId="8" fillId="0" borderId="7" xfId="17" applyFont="1" applyBorder="1" applyAlignment="1">
      <alignment vertical="center" wrapText="1"/>
    </xf>
    <xf numFmtId="0" fontId="25" fillId="0" borderId="0" xfId="17" applyFont="1"/>
    <xf numFmtId="0" fontId="8" fillId="0" borderId="9" xfId="17" applyFont="1" applyBorder="1" applyAlignment="1">
      <alignment vertical="center" wrapText="1"/>
    </xf>
    <xf numFmtId="0" fontId="7" fillId="0" borderId="1" xfId="17" applyFont="1" applyBorder="1" applyAlignment="1">
      <alignment horizontal="center" vertical="center"/>
    </xf>
    <xf numFmtId="49" fontId="7" fillId="0" borderId="4" xfId="17" applyNumberFormat="1" applyFont="1" applyBorder="1" applyAlignment="1">
      <alignment horizontal="center" vertical="center"/>
    </xf>
    <xf numFmtId="4" fontId="7" fillId="0" borderId="4" xfId="17" applyNumberFormat="1" applyFont="1" applyBorder="1" applyAlignment="1">
      <alignment horizontal="center" vertical="center" wrapText="1"/>
    </xf>
    <xf numFmtId="4" fontId="7" fillId="0" borderId="2" xfId="17" applyNumberFormat="1" applyFont="1" applyBorder="1" applyAlignment="1">
      <alignment horizontal="center" vertical="center" wrapText="1"/>
    </xf>
    <xf numFmtId="0" fontId="7" fillId="6" borderId="6" xfId="17" applyFont="1" applyFill="1" applyBorder="1" applyAlignment="1">
      <alignment horizontal="center" vertical="center"/>
    </xf>
    <xf numFmtId="0" fontId="25" fillId="6" borderId="0" xfId="17" applyFont="1" applyFill="1" applyAlignment="1">
      <alignment vertical="center"/>
    </xf>
    <xf numFmtId="0" fontId="7" fillId="6" borderId="10" xfId="17" applyFont="1" applyFill="1" applyBorder="1" applyAlignment="1">
      <alignment vertical="center"/>
    </xf>
    <xf numFmtId="0" fontId="7" fillId="6" borderId="7" xfId="17" applyFont="1" applyFill="1" applyBorder="1" applyAlignment="1">
      <alignment vertical="center"/>
    </xf>
    <xf numFmtId="0" fontId="19" fillId="5" borderId="3" xfId="17" applyFont="1" applyFill="1" applyBorder="1" applyAlignment="1">
      <alignment horizontal="center" vertical="center" wrapText="1"/>
    </xf>
    <xf numFmtId="0" fontId="19" fillId="5" borderId="5" xfId="17" applyFont="1" applyFill="1" applyBorder="1" applyAlignment="1">
      <alignment horizontal="center" vertical="center" wrapText="1"/>
    </xf>
    <xf numFmtId="0" fontId="25" fillId="2" borderId="3" xfId="17" applyFont="1" applyFill="1" applyBorder="1" applyAlignment="1">
      <alignment horizontal="center" vertical="center" wrapText="1"/>
    </xf>
    <xf numFmtId="0" fontId="19" fillId="2" borderId="3" xfId="17" applyFont="1" applyFill="1" applyBorder="1" applyAlignment="1">
      <alignment horizontal="center" vertical="center" wrapText="1"/>
    </xf>
    <xf numFmtId="0" fontId="25" fillId="0" borderId="0" xfId="17" applyFont="1" applyAlignment="1">
      <alignment horizontal="center" vertical="center"/>
    </xf>
    <xf numFmtId="0" fontId="25" fillId="8" borderId="4" xfId="17" applyFont="1" applyFill="1" applyBorder="1" applyAlignment="1">
      <alignment vertical="center"/>
    </xf>
    <xf numFmtId="0" fontId="7" fillId="8" borderId="4" xfId="17" applyFont="1" applyFill="1" applyBorder="1" applyAlignment="1">
      <alignment vertical="center"/>
    </xf>
    <xf numFmtId="0" fontId="7" fillId="8" borderId="2" xfId="17" applyFont="1" applyFill="1" applyBorder="1" applyAlignment="1">
      <alignment vertical="center"/>
    </xf>
    <xf numFmtId="0" fontId="25" fillId="0" borderId="0" xfId="17" applyFont="1" applyAlignment="1">
      <alignment vertical="center"/>
    </xf>
    <xf numFmtId="49" fontId="7" fillId="8" borderId="1" xfId="17" applyNumberFormat="1" applyFont="1" applyFill="1" applyBorder="1" applyAlignment="1">
      <alignment horizontal="center" vertical="center"/>
    </xf>
    <xf numFmtId="0" fontId="7" fillId="8" borderId="4" xfId="17" applyNumberFormat="1" applyFont="1" applyFill="1" applyBorder="1" applyAlignment="1">
      <alignment vertical="center"/>
    </xf>
    <xf numFmtId="0" fontId="7" fillId="8" borderId="4" xfId="8" applyNumberFormat="1" applyFont="1" applyFill="1" applyBorder="1" applyAlignment="1">
      <alignment vertical="center"/>
    </xf>
    <xf numFmtId="0" fontId="19" fillId="5" borderId="5" xfId="17" applyNumberFormat="1" applyFont="1" applyFill="1" applyBorder="1" applyAlignment="1">
      <alignment horizontal="center" vertical="center" wrapText="1"/>
    </xf>
    <xf numFmtId="0" fontId="19" fillId="0" borderId="1" xfId="17" applyFont="1" applyFill="1" applyBorder="1" applyAlignment="1">
      <alignment horizontal="center" vertical="center" wrapText="1"/>
    </xf>
    <xf numFmtId="0" fontId="19" fillId="0" borderId="4" xfId="17" applyFont="1" applyFill="1" applyBorder="1" applyAlignment="1">
      <alignment horizontal="center" vertical="center" wrapText="1"/>
    </xf>
    <xf numFmtId="0" fontId="19" fillId="0" borderId="2" xfId="17" applyFont="1" applyFill="1" applyBorder="1" applyAlignment="1">
      <alignment horizontal="center" vertical="center" wrapText="1"/>
    </xf>
    <xf numFmtId="0" fontId="25" fillId="0" borderId="0" xfId="17" applyFont="1" applyFill="1"/>
    <xf numFmtId="49" fontId="7" fillId="8" borderId="6" xfId="17" applyNumberFormat="1" applyFont="1" applyFill="1" applyBorder="1" applyAlignment="1">
      <alignment horizontal="center" vertical="center"/>
    </xf>
    <xf numFmtId="0" fontId="25" fillId="8" borderId="10" xfId="17" applyFont="1" applyFill="1" applyBorder="1" applyAlignment="1">
      <alignment vertical="center"/>
    </xf>
    <xf numFmtId="0" fontId="7" fillId="8" borderId="10" xfId="17" applyNumberFormat="1" applyFont="1" applyFill="1" applyBorder="1" applyAlignment="1">
      <alignment vertical="center"/>
    </xf>
    <xf numFmtId="0" fontId="7" fillId="8" borderId="10" xfId="17" applyFont="1" applyFill="1" applyBorder="1" applyAlignment="1">
      <alignment vertical="center"/>
    </xf>
    <xf numFmtId="0" fontId="7" fillId="8" borderId="7" xfId="17" applyFont="1" applyFill="1" applyBorder="1" applyAlignment="1">
      <alignment vertical="center"/>
    </xf>
    <xf numFmtId="0" fontId="19" fillId="8" borderId="1" xfId="17" applyFont="1" applyFill="1" applyBorder="1" applyAlignment="1">
      <alignment horizontal="center" vertical="center" wrapText="1"/>
    </xf>
    <xf numFmtId="0" fontId="19" fillId="8" borderId="4" xfId="17" applyFont="1" applyFill="1" applyBorder="1" applyAlignment="1">
      <alignment horizontal="center" vertical="center" wrapText="1"/>
    </xf>
    <xf numFmtId="0" fontId="19" fillId="8" borderId="2" xfId="17" applyFont="1" applyFill="1" applyBorder="1" applyAlignment="1">
      <alignment horizontal="center" vertical="center" wrapText="1"/>
    </xf>
    <xf numFmtId="0" fontId="36" fillId="0" borderId="0" xfId="0" applyFont="1"/>
    <xf numFmtId="0" fontId="36" fillId="0" borderId="0" xfId="0" applyFont="1" applyBorder="1"/>
    <xf numFmtId="0" fontId="35" fillId="8" borderId="1" xfId="0" applyFont="1" applyFill="1" applyBorder="1"/>
    <xf numFmtId="0" fontId="35" fillId="8" borderId="4" xfId="0" applyFont="1" applyFill="1" applyBorder="1"/>
    <xf numFmtId="0" fontId="36" fillId="8" borderId="4" xfId="0" applyFont="1" applyFill="1" applyBorder="1"/>
    <xf numFmtId="0" fontId="36" fillId="8" borderId="2" xfId="0" applyFont="1" applyFill="1" applyBorder="1"/>
    <xf numFmtId="0" fontId="35" fillId="0" borderId="0" xfId="0" applyFont="1"/>
    <xf numFmtId="49" fontId="19" fillId="8" borderId="1" xfId="17" applyNumberFormat="1" applyFont="1" applyFill="1" applyBorder="1" applyAlignment="1">
      <alignment horizontal="center" vertical="center" wrapText="1"/>
    </xf>
    <xf numFmtId="0" fontId="11" fillId="0" borderId="13" xfId="0" applyFont="1" applyBorder="1" applyAlignment="1" applyProtection="1">
      <alignment horizontal="center" vertical="center" wrapText="1"/>
    </xf>
    <xf numFmtId="43" fontId="13" fillId="0" borderId="13" xfId="8" applyFont="1" applyBorder="1" applyAlignment="1" applyProtection="1">
      <alignment horizontal="center" vertical="center" wrapText="1"/>
    </xf>
    <xf numFmtId="4" fontId="11" fillId="0" borderId="13" xfId="8" applyNumberFormat="1" applyFont="1" applyBorder="1" applyAlignment="1" applyProtection="1">
      <alignment horizontal="center" vertical="center" wrapText="1"/>
    </xf>
    <xf numFmtId="43" fontId="11" fillId="0" borderId="13" xfId="8" applyFont="1" applyBorder="1" applyAlignment="1" applyProtection="1">
      <alignment horizontal="center" vertical="center" wrapText="1"/>
    </xf>
    <xf numFmtId="0" fontId="7" fillId="5" borderId="0" xfId="0" applyNumberFormat="1" applyFont="1" applyFill="1" applyBorder="1" applyAlignment="1" applyProtection="1">
      <alignment horizontal="left" vertical="center" wrapText="1"/>
    </xf>
    <xf numFmtId="0" fontId="9" fillId="0" borderId="5" xfId="0" applyFont="1" applyBorder="1" applyAlignment="1">
      <alignment vertical="center" wrapText="1"/>
    </xf>
    <xf numFmtId="0" fontId="11" fillId="0" borderId="6" xfId="0" applyFont="1" applyBorder="1" applyAlignment="1" applyProtection="1">
      <alignment vertical="top"/>
    </xf>
    <xf numFmtId="164" fontId="9" fillId="0" borderId="35" xfId="16" applyFont="1" applyFill="1" applyBorder="1" applyAlignment="1"/>
    <xf numFmtId="0" fontId="20" fillId="0" borderId="35" xfId="14" applyFont="1" applyBorder="1" applyAlignment="1">
      <alignment horizontal="center" vertical="center"/>
    </xf>
    <xf numFmtId="0" fontId="36" fillId="0" borderId="10" xfId="0" applyFont="1" applyBorder="1"/>
    <xf numFmtId="0" fontId="19" fillId="5" borderId="3" xfId="17" applyNumberFormat="1" applyFont="1" applyFill="1" applyBorder="1" applyAlignment="1">
      <alignment horizontal="center" vertical="center" wrapText="1"/>
    </xf>
    <xf numFmtId="10" fontId="25" fillId="2" borderId="22" xfId="0" applyNumberFormat="1" applyFont="1" applyFill="1" applyBorder="1" applyAlignment="1">
      <alignment horizontal="center" vertical="center"/>
    </xf>
    <xf numFmtId="166" fontId="25" fillId="2" borderId="18" xfId="0" applyNumberFormat="1" applyFont="1" applyFill="1" applyBorder="1" applyAlignment="1">
      <alignment horizontal="center" vertical="center"/>
    </xf>
    <xf numFmtId="166" fontId="25" fillId="2" borderId="18" xfId="0" applyNumberFormat="1" applyFont="1" applyFill="1" applyBorder="1" applyAlignment="1">
      <alignment horizontal="right" vertical="center"/>
    </xf>
    <xf numFmtId="10" fontId="25" fillId="2" borderId="18" xfId="0" applyNumberFormat="1" applyFont="1" applyFill="1" applyBorder="1" applyAlignment="1">
      <alignment horizontal="center" vertical="center"/>
    </xf>
    <xf numFmtId="10" fontId="19" fillId="2" borderId="10" xfId="0" applyNumberFormat="1" applyFont="1" applyFill="1" applyBorder="1" applyAlignment="1">
      <alignment horizontal="center" vertical="center"/>
    </xf>
    <xf numFmtId="166" fontId="19" fillId="2" borderId="10" xfId="0" applyNumberFormat="1" applyFont="1" applyFill="1" applyBorder="1" applyAlignment="1">
      <alignment horizontal="center" vertical="center"/>
    </xf>
    <xf numFmtId="166" fontId="25" fillId="2" borderId="1" xfId="0" applyNumberFormat="1" applyFont="1" applyFill="1" applyBorder="1" applyAlignment="1">
      <alignment horizontal="center" vertical="center"/>
    </xf>
    <xf numFmtId="10" fontId="25" fillId="2" borderId="4" xfId="0" applyNumberFormat="1" applyFont="1" applyFill="1" applyBorder="1" applyAlignment="1">
      <alignment horizontal="center" vertical="center"/>
    </xf>
    <xf numFmtId="9" fontId="25" fillId="2" borderId="1" xfId="0" applyNumberFormat="1" applyFont="1" applyFill="1" applyBorder="1" applyAlignment="1">
      <alignment horizontal="center" vertical="center"/>
    </xf>
    <xf numFmtId="9" fontId="25" fillId="2" borderId="4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wrapText="1"/>
    </xf>
    <xf numFmtId="0" fontId="21" fillId="0" borderId="0" xfId="0" applyFont="1" applyAlignment="1">
      <alignment vertical="top" wrapText="1"/>
    </xf>
    <xf numFmtId="0" fontId="21" fillId="0" borderId="0" xfId="0" applyFont="1" applyAlignment="1">
      <alignment horizontal="center" wrapText="1"/>
    </xf>
    <xf numFmtId="0" fontId="9" fillId="0" borderId="0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0" fontId="22" fillId="0" borderId="6" xfId="0" applyFont="1" applyBorder="1" applyAlignment="1">
      <alignment vertical="top"/>
    </xf>
    <xf numFmtId="0" fontId="21" fillId="0" borderId="7" xfId="0" applyFont="1" applyBorder="1" applyAlignment="1">
      <alignment vertical="top" wrapText="1"/>
    </xf>
    <xf numFmtId="0" fontId="8" fillId="0" borderId="0" xfId="6" applyFont="1"/>
    <xf numFmtId="0" fontId="8" fillId="0" borderId="0" xfId="6" applyFont="1" applyAlignment="1">
      <alignment horizontal="center" vertical="center"/>
    </xf>
    <xf numFmtId="0" fontId="7" fillId="0" borderId="0" xfId="6" applyFont="1"/>
    <xf numFmtId="0" fontId="8" fillId="0" borderId="0" xfId="6" applyFont="1" applyAlignment="1">
      <alignment horizontal="left" vertical="center"/>
    </xf>
    <xf numFmtId="2" fontId="7" fillId="0" borderId="0" xfId="6" applyNumberFormat="1" applyFont="1"/>
    <xf numFmtId="0" fontId="7" fillId="0" borderId="0" xfId="6" applyFont="1" applyAlignment="1">
      <alignment horizontal="right"/>
    </xf>
    <xf numFmtId="2" fontId="7" fillId="3" borderId="0" xfId="6" applyNumberFormat="1" applyFont="1" applyFill="1"/>
    <xf numFmtId="0" fontId="7" fillId="0" borderId="0" xfId="6" applyFont="1" applyAlignment="1">
      <alignment horizontal="left" vertical="center"/>
    </xf>
    <xf numFmtId="0" fontId="7" fillId="0" borderId="0" xfId="6" applyFont="1" applyAlignment="1">
      <alignment horizontal="center" vertical="center"/>
    </xf>
    <xf numFmtId="0" fontId="7" fillId="0" borderId="0" xfId="6" applyFont="1" applyAlignment="1">
      <alignment horizontal="center"/>
    </xf>
    <xf numFmtId="10" fontId="8" fillId="0" borderId="0" xfId="3" applyNumberFormat="1" applyFont="1" applyBorder="1" applyAlignment="1">
      <alignment horizontal="center"/>
    </xf>
    <xf numFmtId="0" fontId="8" fillId="0" borderId="39" xfId="6" applyFont="1" applyBorder="1" applyAlignment="1">
      <alignment horizontal="center" vertical="center"/>
    </xf>
    <xf numFmtId="0" fontId="7" fillId="0" borderId="0" xfId="6" applyFont="1" applyAlignment="1">
      <alignment horizontal="center" vertical="center"/>
    </xf>
    <xf numFmtId="0" fontId="38" fillId="0" borderId="0" xfId="14" applyFont="1"/>
    <xf numFmtId="0" fontId="38" fillId="0" borderId="0" xfId="14" applyFont="1" applyAlignment="1">
      <alignment vertical="center"/>
    </xf>
    <xf numFmtId="0" fontId="30" fillId="8" borderId="32" xfId="14" applyNumberFormat="1" applyFont="1" applyFill="1" applyBorder="1" applyAlignment="1" applyProtection="1">
      <alignment vertical="center"/>
      <protection locked="0"/>
    </xf>
    <xf numFmtId="0" fontId="35" fillId="0" borderId="0" xfId="0" applyFont="1" applyFill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24" fillId="2" borderId="0" xfId="14" applyFill="1"/>
    <xf numFmtId="0" fontId="25" fillId="2" borderId="0" xfId="17" applyFont="1" applyFill="1"/>
    <xf numFmtId="0" fontId="23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43" fontId="0" fillId="2" borderId="0" xfId="8" applyFont="1" applyFill="1" applyAlignment="1">
      <alignment vertical="center"/>
    </xf>
    <xf numFmtId="4" fontId="0" fillId="2" borderId="0" xfId="8" applyNumberFormat="1" applyFont="1" applyFill="1" applyAlignment="1">
      <alignment vertical="center"/>
    </xf>
    <xf numFmtId="0" fontId="25" fillId="2" borderId="3" xfId="0" applyNumberFormat="1" applyFont="1" applyFill="1" applyBorder="1" applyAlignment="1">
      <alignment horizontal="center" vertical="center"/>
    </xf>
    <xf numFmtId="168" fontId="8" fillId="2" borderId="3" xfId="8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center" wrapText="1"/>
    </xf>
    <xf numFmtId="0" fontId="0" fillId="2" borderId="0" xfId="0" applyFill="1"/>
    <xf numFmtId="4" fontId="7" fillId="5" borderId="4" xfId="0" applyNumberFormat="1" applyFont="1" applyFill="1" applyBorder="1" applyAlignment="1" applyProtection="1">
      <alignment vertical="center"/>
    </xf>
    <xf numFmtId="166" fontId="7" fillId="5" borderId="4" xfId="0" applyNumberFormat="1" applyFont="1" applyFill="1" applyBorder="1" applyAlignment="1" applyProtection="1">
      <alignment horizontal="right" vertical="center"/>
    </xf>
    <xf numFmtId="0" fontId="0" fillId="2" borderId="4" xfId="0" applyFill="1" applyBorder="1" applyAlignment="1">
      <alignment vertical="center"/>
    </xf>
    <xf numFmtId="0" fontId="23" fillId="2" borderId="4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center" wrapText="1"/>
    </xf>
    <xf numFmtId="4" fontId="0" fillId="2" borderId="4" xfId="8" applyNumberFormat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 wrapText="1"/>
    </xf>
    <xf numFmtId="0" fontId="0" fillId="2" borderId="10" xfId="0" applyFill="1" applyBorder="1" applyAlignment="1">
      <alignment vertical="center"/>
    </xf>
    <xf numFmtId="0" fontId="8" fillId="2" borderId="10" xfId="0" applyFont="1" applyFill="1" applyBorder="1" applyAlignment="1" applyProtection="1">
      <alignment vertical="center"/>
    </xf>
    <xf numFmtId="0" fontId="9" fillId="2" borderId="7" xfId="0" applyFont="1" applyFill="1" applyBorder="1" applyAlignment="1" applyProtection="1">
      <alignment horizontal="center" vertical="center" wrapText="1"/>
    </xf>
    <xf numFmtId="0" fontId="0" fillId="2" borderId="10" xfId="0" applyFill="1" applyBorder="1" applyAlignment="1">
      <alignment vertical="center" wrapText="1"/>
    </xf>
    <xf numFmtId="0" fontId="8" fillId="2" borderId="10" xfId="0" applyFont="1" applyFill="1" applyBorder="1" applyAlignment="1" applyProtection="1">
      <alignment vertical="center" wrapText="1"/>
    </xf>
    <xf numFmtId="43" fontId="8" fillId="2" borderId="10" xfId="8" applyFont="1" applyFill="1" applyBorder="1" applyAlignment="1" applyProtection="1">
      <alignment vertical="center" wrapText="1"/>
    </xf>
    <xf numFmtId="4" fontId="8" fillId="2" borderId="10" xfId="8" applyNumberFormat="1" applyFont="1" applyFill="1" applyBorder="1" applyAlignment="1" applyProtection="1">
      <alignment vertical="center" wrapText="1"/>
    </xf>
    <xf numFmtId="0" fontId="15" fillId="2" borderId="4" xfId="0" applyFont="1" applyFill="1" applyBorder="1" applyAlignment="1" applyProtection="1">
      <alignment vertical="center"/>
    </xf>
    <xf numFmtId="0" fontId="11" fillId="2" borderId="4" xfId="0" applyFont="1" applyFill="1" applyBorder="1" applyAlignment="1" applyProtection="1">
      <alignment horizontal="center" vertical="center" wrapText="1"/>
    </xf>
    <xf numFmtId="0" fontId="15" fillId="2" borderId="4" xfId="0" applyFont="1" applyFill="1" applyBorder="1" applyAlignment="1" applyProtection="1">
      <alignment vertical="center" wrapText="1"/>
    </xf>
    <xf numFmtId="43" fontId="15" fillId="2" borderId="4" xfId="8" applyFont="1" applyFill="1" applyBorder="1" applyAlignment="1" applyProtection="1">
      <alignment vertical="center" wrapText="1"/>
    </xf>
    <xf numFmtId="4" fontId="15" fillId="2" borderId="4" xfId="8" applyNumberFormat="1" applyFont="1" applyFill="1" applyBorder="1" applyAlignment="1" applyProtection="1">
      <alignment vertical="center" wrapText="1"/>
    </xf>
    <xf numFmtId="0" fontId="0" fillId="2" borderId="13" xfId="0" applyFill="1" applyBorder="1" applyAlignment="1">
      <alignment vertical="center"/>
    </xf>
    <xf numFmtId="0" fontId="8" fillId="2" borderId="13" xfId="0" applyFont="1" applyFill="1" applyBorder="1" applyAlignment="1" applyProtection="1">
      <alignment vertical="center"/>
    </xf>
    <xf numFmtId="0" fontId="23" fillId="2" borderId="13" xfId="0" applyFont="1" applyFill="1" applyBorder="1" applyAlignment="1">
      <alignment horizontal="center"/>
    </xf>
    <xf numFmtId="0" fontId="0" fillId="2" borderId="13" xfId="0" applyFill="1" applyBorder="1" applyAlignment="1">
      <alignment vertical="center" wrapText="1"/>
    </xf>
    <xf numFmtId="0" fontId="8" fillId="2" borderId="13" xfId="0" applyFont="1" applyFill="1" applyBorder="1" applyAlignment="1" applyProtection="1">
      <alignment vertical="center" wrapText="1"/>
    </xf>
    <xf numFmtId="43" fontId="8" fillId="2" borderId="13" xfId="8" applyFont="1" applyFill="1" applyBorder="1" applyAlignment="1" applyProtection="1">
      <alignment vertical="center" wrapText="1"/>
    </xf>
    <xf numFmtId="4" fontId="8" fillId="2" borderId="13" xfId="8" applyNumberFormat="1" applyFont="1" applyFill="1" applyBorder="1" applyAlignment="1" applyProtection="1">
      <alignment vertical="center" wrapText="1"/>
    </xf>
    <xf numFmtId="0" fontId="16" fillId="13" borderId="0" xfId="0" applyFont="1" applyFill="1" applyBorder="1" applyAlignment="1" applyProtection="1">
      <alignment horizontal="center" vertical="center" wrapText="1"/>
    </xf>
    <xf numFmtId="0" fontId="9" fillId="2" borderId="4" xfId="0" applyFont="1" applyFill="1" applyBorder="1" applyAlignment="1" applyProtection="1">
      <alignment horizontal="right" vertical="center" wrapText="1"/>
    </xf>
    <xf numFmtId="0" fontId="9" fillId="2" borderId="4" xfId="0" applyFont="1" applyFill="1" applyBorder="1" applyAlignment="1" applyProtection="1">
      <alignment horizontal="right" vertical="center"/>
    </xf>
    <xf numFmtId="43" fontId="21" fillId="2" borderId="7" xfId="8" applyFont="1" applyFill="1" applyBorder="1" applyAlignment="1" applyProtection="1">
      <alignment vertical="top" wrapText="1"/>
    </xf>
    <xf numFmtId="0" fontId="11" fillId="2" borderId="4" xfId="0" applyFont="1" applyFill="1" applyBorder="1" applyAlignment="1" applyProtection="1">
      <alignment wrapText="1"/>
    </xf>
    <xf numFmtId="10" fontId="10" fillId="2" borderId="4" xfId="3" applyNumberFormat="1" applyFont="1" applyFill="1" applyBorder="1" applyAlignment="1" applyProtection="1">
      <alignment horizontal="left" vertical="center" wrapText="1"/>
    </xf>
    <xf numFmtId="0" fontId="10" fillId="2" borderId="4" xfId="0" applyFont="1" applyFill="1" applyBorder="1" applyAlignment="1" applyProtection="1">
      <alignment horizontal="left" vertical="center"/>
    </xf>
    <xf numFmtId="10" fontId="12" fillId="2" borderId="4" xfId="3" applyNumberFormat="1" applyFont="1" applyFill="1" applyBorder="1" applyAlignment="1" applyProtection="1">
      <alignment vertical="center" wrapText="1"/>
    </xf>
    <xf numFmtId="10" fontId="11" fillId="2" borderId="4" xfId="3" applyNumberFormat="1" applyFont="1" applyFill="1" applyBorder="1" applyAlignment="1" applyProtection="1">
      <alignment horizontal="center" vertical="center" wrapText="1"/>
    </xf>
    <xf numFmtId="10" fontId="12" fillId="2" borderId="4" xfId="3" applyNumberFormat="1" applyFont="1" applyFill="1" applyBorder="1" applyAlignment="1" applyProtection="1">
      <alignment horizontal="left" vertical="center" wrapText="1"/>
    </xf>
    <xf numFmtId="43" fontId="11" fillId="2" borderId="4" xfId="8" applyFont="1" applyFill="1" applyBorder="1" applyAlignment="1" applyProtection="1">
      <alignment vertical="center" wrapText="1"/>
    </xf>
    <xf numFmtId="4" fontId="11" fillId="2" borderId="4" xfId="3" applyNumberFormat="1" applyFont="1" applyFill="1" applyBorder="1" applyAlignment="1" applyProtection="1">
      <alignment vertical="center" wrapText="1"/>
    </xf>
    <xf numFmtId="14" fontId="11" fillId="2" borderId="4" xfId="8" applyNumberFormat="1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 applyProtection="1">
      <alignment horizontal="right" vertical="center" wrapText="1"/>
    </xf>
    <xf numFmtId="49" fontId="10" fillId="2" borderId="0" xfId="0" applyNumberFormat="1" applyFont="1" applyFill="1" applyBorder="1" applyAlignment="1" applyProtection="1">
      <alignment horizontal="left" vertical="center"/>
    </xf>
    <xf numFmtId="0" fontId="11" fillId="2" borderId="0" xfId="0" applyFont="1" applyFill="1" applyBorder="1" applyAlignment="1" applyProtection="1">
      <alignment horizontal="left" vertical="center"/>
    </xf>
    <xf numFmtId="0" fontId="0" fillId="2" borderId="0" xfId="0" applyFill="1" applyBorder="1" applyAlignment="1">
      <alignment horizontal="left" vertical="center" wrapText="1"/>
    </xf>
    <xf numFmtId="2" fontId="9" fillId="2" borderId="0" xfId="0" applyNumberFormat="1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4" fontId="11" fillId="2" borderId="0" xfId="8" applyNumberFormat="1" applyFont="1" applyFill="1" applyBorder="1" applyAlignment="1" applyProtection="1">
      <alignment vertical="center" wrapText="1"/>
    </xf>
    <xf numFmtId="0" fontId="19" fillId="2" borderId="3" xfId="0" applyFont="1" applyFill="1" applyBorder="1" applyAlignment="1">
      <alignment horizontal="right" vertical="center"/>
    </xf>
    <xf numFmtId="2" fontId="19" fillId="2" borderId="3" xfId="0" applyNumberFormat="1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8" fillId="2" borderId="3" xfId="0" applyNumberFormat="1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right" vertical="center" wrapText="1"/>
    </xf>
    <xf numFmtId="2" fontId="8" fillId="2" borderId="3" xfId="0" applyNumberFormat="1" applyFont="1" applyFill="1" applyBorder="1" applyAlignment="1">
      <alignment horizontal="right" vertical="center" wrapText="1"/>
    </xf>
    <xf numFmtId="168" fontId="25" fillId="2" borderId="3" xfId="8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right" vertical="center" wrapText="1"/>
    </xf>
    <xf numFmtId="49" fontId="7" fillId="14" borderId="1" xfId="17" applyNumberFormat="1" applyFont="1" applyFill="1" applyBorder="1" applyAlignment="1">
      <alignment horizontal="center" vertical="center"/>
    </xf>
    <xf numFmtId="0" fontId="25" fillId="14" borderId="4" xfId="17" applyFont="1" applyFill="1" applyBorder="1" applyAlignment="1">
      <alignment vertical="center"/>
    </xf>
    <xf numFmtId="0" fontId="7" fillId="14" borderId="4" xfId="17" applyNumberFormat="1" applyFont="1" applyFill="1" applyBorder="1" applyAlignment="1">
      <alignment vertical="center"/>
    </xf>
    <xf numFmtId="0" fontId="7" fillId="14" borderId="4" xfId="17" applyFont="1" applyFill="1" applyBorder="1" applyAlignment="1">
      <alignment vertical="center"/>
    </xf>
    <xf numFmtId="0" fontId="7" fillId="14" borderId="2" xfId="17" applyFont="1" applyFill="1" applyBorder="1" applyAlignment="1">
      <alignment vertical="center"/>
    </xf>
    <xf numFmtId="2" fontId="8" fillId="10" borderId="3" xfId="17" applyNumberFormat="1" applyFont="1" applyFill="1" applyBorder="1" applyAlignment="1">
      <alignment horizontal="center" vertical="center"/>
    </xf>
    <xf numFmtId="0" fontId="19" fillId="0" borderId="3" xfId="17" applyFont="1" applyBorder="1" applyAlignment="1">
      <alignment horizontal="center" vertical="center"/>
    </xf>
    <xf numFmtId="0" fontId="25" fillId="0" borderId="0" xfId="17" applyFont="1" applyAlignment="1">
      <alignment horizontal="left"/>
    </xf>
    <xf numFmtId="0" fontId="25" fillId="0" borderId="0" xfId="17" applyFont="1" applyAlignment="1">
      <alignment horizontal="left" vertical="center"/>
    </xf>
    <xf numFmtId="0" fontId="19" fillId="0" borderId="1" xfId="17" applyFont="1" applyBorder="1" applyAlignment="1">
      <alignment vertical="center"/>
    </xf>
    <xf numFmtId="0" fontId="8" fillId="5" borderId="0" xfId="0" applyFont="1" applyFill="1" applyBorder="1" applyAlignment="1" applyProtection="1">
      <alignment vertical="center" wrapText="1"/>
    </xf>
    <xf numFmtId="43" fontId="8" fillId="5" borderId="0" xfId="8" applyFont="1" applyFill="1" applyBorder="1" applyAlignment="1" applyProtection="1">
      <alignment vertical="center" wrapText="1"/>
    </xf>
    <xf numFmtId="4" fontId="8" fillId="5" borderId="0" xfId="8" applyNumberFormat="1" applyFont="1" applyFill="1" applyBorder="1" applyAlignment="1" applyProtection="1">
      <alignment vertical="center" wrapText="1"/>
    </xf>
    <xf numFmtId="166" fontId="7" fillId="5" borderId="0" xfId="8" applyNumberFormat="1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43" fontId="37" fillId="2" borderId="4" xfId="8" applyFont="1" applyFill="1" applyBorder="1" applyAlignment="1" applyProtection="1">
      <alignment horizontal="right" vertical="center" wrapText="1"/>
    </xf>
    <xf numFmtId="4" fontId="8" fillId="2" borderId="4" xfId="8" applyNumberFormat="1" applyFont="1" applyFill="1" applyBorder="1" applyAlignment="1">
      <alignment horizontal="right" vertical="center" wrapText="1"/>
    </xf>
    <xf numFmtId="43" fontId="8" fillId="2" borderId="4" xfId="8" applyFont="1" applyFill="1" applyBorder="1" applyAlignment="1" applyProtection="1">
      <alignment horizontal="right" vertical="center" wrapText="1"/>
    </xf>
    <xf numFmtId="0" fontId="37" fillId="2" borderId="4" xfId="0" applyFont="1" applyFill="1" applyBorder="1" applyAlignment="1">
      <alignment vertical="center" wrapText="1"/>
    </xf>
    <xf numFmtId="0" fontId="37" fillId="2" borderId="4" xfId="0" applyFont="1" applyFill="1" applyBorder="1" applyAlignment="1">
      <alignment vertical="center"/>
    </xf>
    <xf numFmtId="43" fontId="37" fillId="2" borderId="4" xfId="8" applyFont="1" applyFill="1" applyBorder="1" applyAlignment="1">
      <alignment vertical="center"/>
    </xf>
    <xf numFmtId="4" fontId="7" fillId="2" borderId="4" xfId="0" applyNumberFormat="1" applyFont="1" applyFill="1" applyBorder="1" applyAlignment="1" applyProtection="1">
      <alignment horizontal="right" vertical="center"/>
    </xf>
    <xf numFmtId="43" fontId="7" fillId="2" borderId="4" xfId="8" applyFont="1" applyFill="1" applyBorder="1" applyAlignment="1" applyProtection="1">
      <alignment horizontal="right" vertical="center" wrapText="1"/>
    </xf>
    <xf numFmtId="0" fontId="8" fillId="5" borderId="4" xfId="0" applyFont="1" applyFill="1" applyBorder="1" applyAlignment="1" applyProtection="1">
      <alignment horizontal="center" vertical="center" wrapText="1"/>
    </xf>
    <xf numFmtId="43" fontId="37" fillId="5" borderId="4" xfId="8" applyFont="1" applyFill="1" applyBorder="1" applyAlignment="1" applyProtection="1">
      <alignment horizontal="right" vertical="center" wrapText="1"/>
    </xf>
    <xf numFmtId="4" fontId="8" fillId="5" borderId="4" xfId="8" applyNumberFormat="1" applyFont="1" applyFill="1" applyBorder="1" applyAlignment="1" applyProtection="1">
      <alignment horizontal="right" vertical="center" wrapText="1"/>
    </xf>
    <xf numFmtId="43" fontId="8" fillId="5" borderId="4" xfId="8" applyFont="1" applyFill="1" applyBorder="1" applyAlignment="1" applyProtection="1">
      <alignment horizontal="right" vertical="center" wrapText="1"/>
    </xf>
    <xf numFmtId="166" fontId="7" fillId="5" borderId="4" xfId="8" applyNumberFormat="1" applyFont="1" applyFill="1" applyBorder="1" applyAlignment="1" applyProtection="1">
      <alignment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center" vertical="center" wrapText="1"/>
    </xf>
    <xf numFmtId="0" fontId="7" fillId="2" borderId="13" xfId="0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vertical="center"/>
    </xf>
    <xf numFmtId="0" fontId="37" fillId="5" borderId="4" xfId="0" applyFont="1" applyFill="1" applyBorder="1" applyAlignment="1" applyProtection="1">
      <alignment vertical="center"/>
    </xf>
    <xf numFmtId="0" fontId="37" fillId="5" borderId="4" xfId="0" applyFont="1" applyFill="1" applyBorder="1" applyAlignment="1" applyProtection="1">
      <alignment horizontal="center" vertical="center"/>
    </xf>
    <xf numFmtId="0" fontId="37" fillId="5" borderId="4" xfId="0" applyFont="1" applyFill="1" applyBorder="1" applyAlignment="1">
      <alignment vertical="center"/>
    </xf>
    <xf numFmtId="2" fontId="19" fillId="3" borderId="1" xfId="17" applyNumberFormat="1" applyFont="1" applyFill="1" applyBorder="1" applyAlignment="1">
      <alignment horizontal="center" vertical="center" wrapText="1"/>
    </xf>
    <xf numFmtId="49" fontId="7" fillId="0" borderId="4" xfId="17" applyNumberFormat="1" applyFont="1" applyBorder="1" applyAlignment="1">
      <alignment horizontal="center" vertical="center" wrapText="1"/>
    </xf>
    <xf numFmtId="2" fontId="7" fillId="0" borderId="4" xfId="17" applyNumberFormat="1" applyFont="1" applyBorder="1" applyAlignment="1">
      <alignment horizontal="center" vertical="center" wrapText="1"/>
    </xf>
    <xf numFmtId="0" fontId="25" fillId="0" borderId="3" xfId="17" applyFont="1" applyBorder="1" applyAlignment="1">
      <alignment horizontal="center" vertical="center"/>
    </xf>
    <xf numFmtId="0" fontId="37" fillId="0" borderId="6" xfId="17" applyFont="1" applyBorder="1" applyAlignment="1">
      <alignment horizontal="center" vertical="center"/>
    </xf>
    <xf numFmtId="0" fontId="37" fillId="0" borderId="11" xfId="17" applyFont="1" applyBorder="1" applyAlignment="1">
      <alignment horizontal="center" vertical="center"/>
    </xf>
    <xf numFmtId="0" fontId="7" fillId="0" borderId="12" xfId="17" applyFont="1" applyBorder="1" applyAlignment="1">
      <alignment vertical="center" wrapText="1"/>
    </xf>
    <xf numFmtId="0" fontId="37" fillId="0" borderId="8" xfId="17" applyFont="1" applyBorder="1" applyAlignment="1">
      <alignment horizontal="center" vertical="center"/>
    </xf>
    <xf numFmtId="0" fontId="8" fillId="0" borderId="3" xfId="17" applyFont="1" applyBorder="1" applyAlignment="1">
      <alignment horizontal="left" vertical="center" wrapText="1"/>
    </xf>
    <xf numFmtId="0" fontId="8" fillId="0" borderId="5" xfId="17" applyFont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right" vertical="center"/>
    </xf>
    <xf numFmtId="2" fontId="7" fillId="2" borderId="3" xfId="0" applyNumberFormat="1" applyFont="1" applyFill="1" applyBorder="1" applyAlignment="1">
      <alignment horizontal="center" vertical="center"/>
    </xf>
    <xf numFmtId="43" fontId="8" fillId="2" borderId="3" xfId="8" applyNumberFormat="1" applyFont="1" applyFill="1" applyBorder="1" applyAlignment="1">
      <alignment horizontal="center" vertical="center"/>
    </xf>
    <xf numFmtId="4" fontId="8" fillId="2" borderId="3" xfId="8" applyNumberFormat="1" applyFont="1" applyFill="1" applyBorder="1" applyAlignment="1">
      <alignment horizontal="right" vertical="center" wrapText="1"/>
    </xf>
    <xf numFmtId="0" fontId="9" fillId="0" borderId="5" xfId="0" applyFont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 applyProtection="1">
      <alignment horizontal="left" vertical="center" wrapText="1"/>
    </xf>
    <xf numFmtId="0" fontId="39" fillId="2" borderId="0" xfId="14" applyFont="1" applyFill="1" applyAlignment="1">
      <alignment horizontal="center" vertical="center"/>
    </xf>
    <xf numFmtId="0" fontId="41" fillId="0" borderId="35" xfId="14" applyFont="1" applyBorder="1" applyAlignment="1">
      <alignment horizontal="center" vertical="center"/>
    </xf>
    <xf numFmtId="166" fontId="0" fillId="2" borderId="0" xfId="8" applyNumberFormat="1" applyFont="1" applyFill="1" applyAlignment="1">
      <alignment vertical="center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vertical="center"/>
    </xf>
    <xf numFmtId="0" fontId="7" fillId="2" borderId="6" xfId="17" applyFont="1" applyFill="1" applyBorder="1" applyAlignment="1">
      <alignment vertical="center"/>
    </xf>
    <xf numFmtId="0" fontId="7" fillId="2" borderId="7" xfId="17" applyFont="1" applyFill="1" applyBorder="1" applyAlignment="1">
      <alignment vertical="center" wrapText="1"/>
    </xf>
    <xf numFmtId="0" fontId="7" fillId="2" borderId="11" xfId="17" applyFont="1" applyFill="1" applyBorder="1" applyAlignment="1">
      <alignment vertical="center" wrapText="1"/>
    </xf>
    <xf numFmtId="0" fontId="7" fillId="2" borderId="12" xfId="17" applyFont="1" applyFill="1" applyBorder="1" applyAlignment="1">
      <alignment vertical="center" wrapText="1"/>
    </xf>
    <xf numFmtId="0" fontId="10" fillId="2" borderId="6" xfId="0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25" fillId="0" borderId="3" xfId="17" applyFont="1" applyBorder="1" applyAlignment="1">
      <alignment horizontal="center" vertical="center"/>
    </xf>
    <xf numFmtId="10" fontId="44" fillId="2" borderId="4" xfId="3" applyNumberFormat="1" applyFont="1" applyFill="1" applyBorder="1" applyAlignment="1" applyProtection="1">
      <alignment horizontal="left" vertical="center" wrapText="1"/>
    </xf>
    <xf numFmtId="0" fontId="45" fillId="0" borderId="3" xfId="17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5" fillId="12" borderId="1" xfId="0" applyFont="1" applyFill="1" applyBorder="1" applyAlignment="1">
      <alignment horizontal="left" vertical="center"/>
    </xf>
    <xf numFmtId="0" fontId="35" fillId="12" borderId="4" xfId="0" applyFont="1" applyFill="1" applyBorder="1" applyAlignment="1">
      <alignment horizontal="left" vertical="center"/>
    </xf>
    <xf numFmtId="0" fontId="35" fillId="12" borderId="2" xfId="0" applyFont="1" applyFill="1" applyBorder="1" applyAlignment="1">
      <alignment horizontal="left" vertical="center"/>
    </xf>
    <xf numFmtId="0" fontId="19" fillId="0" borderId="3" xfId="17" applyFont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5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2" fontId="25" fillId="0" borderId="3" xfId="0" applyNumberFormat="1" applyFont="1" applyBorder="1" applyAlignment="1">
      <alignment horizontal="center" vertical="center"/>
    </xf>
    <xf numFmtId="2" fontId="8" fillId="10" borderId="3" xfId="0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wrapText="1"/>
    </xf>
    <xf numFmtId="49" fontId="8" fillId="2" borderId="1" xfId="17" applyNumberFormat="1" applyFont="1" applyFill="1" applyBorder="1" applyAlignment="1">
      <alignment horizontal="left" vertical="center"/>
    </xf>
    <xf numFmtId="0" fontId="8" fillId="2" borderId="4" xfId="17" applyFont="1" applyFill="1" applyBorder="1" applyAlignment="1">
      <alignment horizontal="left" vertical="center"/>
    </xf>
    <xf numFmtId="0" fontId="8" fillId="2" borderId="1" xfId="17" applyFont="1" applyFill="1" applyBorder="1" applyAlignment="1">
      <alignment horizontal="left" vertical="center"/>
    </xf>
    <xf numFmtId="0" fontId="19" fillId="0" borderId="3" xfId="17" applyFont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2" fontId="25" fillId="2" borderId="0" xfId="17" applyNumberFormat="1" applyFont="1" applyFill="1"/>
    <xf numFmtId="0" fontId="25" fillId="2" borderId="0" xfId="17" applyFont="1" applyFill="1" applyAlignment="1">
      <alignment horizontal="center"/>
    </xf>
    <xf numFmtId="4" fontId="11" fillId="2" borderId="4" xfId="3" applyNumberFormat="1" applyFont="1" applyFill="1" applyBorder="1" applyAlignment="1" applyProtection="1">
      <alignment horizontal="right" vertical="center" wrapText="1"/>
    </xf>
    <xf numFmtId="0" fontId="25" fillId="0" borderId="5" xfId="17" applyFont="1" applyBorder="1" applyAlignment="1">
      <alignment horizontal="center" vertical="center" wrapText="1"/>
    </xf>
    <xf numFmtId="0" fontId="19" fillId="0" borderId="3" xfId="17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164" fontId="9" fillId="0" borderId="35" xfId="16" applyFont="1" applyFill="1" applyBorder="1" applyAlignment="1">
      <alignment horizontal="center"/>
    </xf>
    <xf numFmtId="0" fontId="19" fillId="2" borderId="22" xfId="0" applyFont="1" applyFill="1" applyBorder="1" applyAlignment="1">
      <alignment horizontal="center" vertical="center"/>
    </xf>
    <xf numFmtId="0" fontId="21" fillId="2" borderId="7" xfId="0" applyFont="1" applyFill="1" applyBorder="1" applyAlignment="1" applyProtection="1">
      <alignment vertical="top" wrapText="1"/>
    </xf>
    <xf numFmtId="0" fontId="21" fillId="2" borderId="12" xfId="0" applyFont="1" applyFill="1" applyBorder="1" applyAlignment="1" applyProtection="1">
      <alignment vertical="top" wrapText="1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4" fontId="8" fillId="2" borderId="0" xfId="8" applyNumberFormat="1" applyFont="1" applyFill="1" applyBorder="1" applyAlignment="1">
      <alignment horizontal="right" vertical="center" wrapText="1"/>
    </xf>
    <xf numFmtId="2" fontId="8" fillId="0" borderId="0" xfId="0" applyNumberFormat="1" applyFont="1" applyBorder="1" applyAlignment="1">
      <alignment horizontal="right" vertical="center" wrapText="1"/>
    </xf>
    <xf numFmtId="2" fontId="9" fillId="2" borderId="0" xfId="0" applyNumberFormat="1" applyFont="1" applyFill="1" applyBorder="1" applyAlignment="1" applyProtection="1">
      <alignment horizontal="left" vertical="center" wrapText="1"/>
    </xf>
    <xf numFmtId="0" fontId="11" fillId="2" borderId="13" xfId="0" applyFont="1" applyFill="1" applyBorder="1" applyAlignment="1" applyProtection="1">
      <alignment horizontal="right" vertical="center" wrapText="1"/>
    </xf>
    <xf numFmtId="0" fontId="20" fillId="2" borderId="1" xfId="0" applyFont="1" applyFill="1" applyBorder="1" applyAlignment="1">
      <alignment horizontal="center" vertical="center"/>
    </xf>
    <xf numFmtId="0" fontId="48" fillId="0" borderId="3" xfId="0" applyFont="1" applyBorder="1"/>
    <xf numFmtId="0" fontId="25" fillId="2" borderId="44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166" fontId="25" fillId="2" borderId="45" xfId="0" applyNumberFormat="1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48" fillId="0" borderId="2" xfId="0" applyFont="1" applyBorder="1"/>
    <xf numFmtId="0" fontId="48" fillId="0" borderId="4" xfId="0" applyFont="1" applyBorder="1"/>
    <xf numFmtId="0" fontId="48" fillId="0" borderId="1" xfId="0" applyFont="1" applyBorder="1"/>
    <xf numFmtId="9" fontId="25" fillId="2" borderId="2" xfId="0" applyNumberFormat="1" applyFont="1" applyFill="1" applyBorder="1" applyAlignment="1">
      <alignment horizontal="center" vertical="center"/>
    </xf>
    <xf numFmtId="9" fontId="25" fillId="2" borderId="46" xfId="0" applyNumberFormat="1" applyFont="1" applyFill="1" applyBorder="1" applyAlignment="1">
      <alignment horizontal="center" vertical="center"/>
    </xf>
    <xf numFmtId="10" fontId="25" fillId="2" borderId="2" xfId="0" applyNumberFormat="1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0" fontId="48" fillId="0" borderId="3" xfId="0" applyNumberFormat="1" applyFont="1" applyBorder="1"/>
    <xf numFmtId="10" fontId="25" fillId="2" borderId="46" xfId="0" applyNumberFormat="1" applyFont="1" applyFill="1" applyBorder="1" applyAlignment="1">
      <alignment horizontal="center" vertical="center"/>
    </xf>
    <xf numFmtId="0" fontId="49" fillId="0" borderId="3" xfId="0" applyFont="1" applyBorder="1"/>
    <xf numFmtId="0" fontId="46" fillId="2" borderId="46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center" vertical="center"/>
    </xf>
    <xf numFmtId="10" fontId="19" fillId="2" borderId="46" xfId="3" applyNumberFormat="1" applyFont="1" applyFill="1" applyBorder="1" applyAlignment="1">
      <alignment horizontal="center" vertical="center"/>
    </xf>
    <xf numFmtId="10" fontId="19" fillId="2" borderId="18" xfId="3" applyNumberFormat="1" applyFont="1" applyFill="1" applyBorder="1" applyAlignment="1">
      <alignment horizontal="center" vertical="center"/>
    </xf>
    <xf numFmtId="166" fontId="19" fillId="2" borderId="48" xfId="0" applyNumberFormat="1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horizontal="center"/>
    </xf>
    <xf numFmtId="0" fontId="21" fillId="0" borderId="12" xfId="0" applyFont="1" applyBorder="1" applyAlignment="1">
      <alignment vertical="top" wrapText="1"/>
    </xf>
    <xf numFmtId="0" fontId="21" fillId="0" borderId="11" xfId="0" applyFont="1" applyBorder="1" applyAlignment="1">
      <alignment wrapText="1"/>
    </xf>
    <xf numFmtId="0" fontId="21" fillId="0" borderId="10" xfId="0" applyFont="1" applyBorder="1" applyAlignment="1">
      <alignment vertical="top" wrapText="1"/>
    </xf>
    <xf numFmtId="0" fontId="10" fillId="0" borderId="6" xfId="0" applyFont="1" applyBorder="1" applyAlignment="1">
      <alignment vertical="top"/>
    </xf>
    <xf numFmtId="0" fontId="0" fillId="0" borderId="8" xfId="0" applyBorder="1"/>
    <xf numFmtId="0" fontId="0" fillId="0" borderId="11" xfId="0" applyBorder="1"/>
    <xf numFmtId="0" fontId="0" fillId="0" borderId="6" xfId="0" applyBorder="1"/>
    <xf numFmtId="2" fontId="25" fillId="3" borderId="1" xfId="17" applyNumberFormat="1" applyFont="1" applyFill="1" applyBorder="1" applyAlignment="1">
      <alignment horizontal="center" vertical="center"/>
    </xf>
    <xf numFmtId="10" fontId="25" fillId="2" borderId="0" xfId="17" applyNumberFormat="1" applyFont="1" applyFill="1"/>
    <xf numFmtId="0" fontId="19" fillId="0" borderId="3" xfId="17" applyFont="1" applyBorder="1" applyAlignment="1">
      <alignment horizontal="center" vertical="center"/>
    </xf>
    <xf numFmtId="0" fontId="25" fillId="0" borderId="3" xfId="17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2" fontId="25" fillId="0" borderId="0" xfId="17" applyNumberFormat="1" applyFont="1"/>
    <xf numFmtId="0" fontId="10" fillId="5" borderId="0" xfId="0" applyFont="1" applyFill="1" applyBorder="1" applyAlignment="1" applyProtection="1">
      <alignment horizontal="center" vertical="center" wrapText="1"/>
    </xf>
    <xf numFmtId="0" fontId="40" fillId="2" borderId="4" xfId="0" applyFont="1" applyFill="1" applyBorder="1" applyAlignment="1" applyProtection="1">
      <alignment horizontal="center" vertical="center" wrapText="1"/>
    </xf>
    <xf numFmtId="49" fontId="10" fillId="5" borderId="4" xfId="0" applyNumberFormat="1" applyFont="1" applyFill="1" applyBorder="1" applyAlignment="1" applyProtection="1">
      <alignment horizontal="center" vertical="center" wrapText="1"/>
    </xf>
    <xf numFmtId="0" fontId="40" fillId="2" borderId="13" xfId="0" applyFont="1" applyFill="1" applyBorder="1" applyAlignment="1" applyProtection="1">
      <alignment horizontal="center" vertical="center" wrapText="1"/>
    </xf>
    <xf numFmtId="0" fontId="50" fillId="5" borderId="4" xfId="0" applyFont="1" applyFill="1" applyBorder="1" applyAlignment="1" applyProtection="1">
      <alignment vertical="center"/>
    </xf>
    <xf numFmtId="0" fontId="51" fillId="2" borderId="0" xfId="0" applyFont="1" applyFill="1" applyAlignment="1">
      <alignment vertical="center"/>
    </xf>
    <xf numFmtId="0" fontId="40" fillId="2" borderId="6" xfId="0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vertical="center"/>
    </xf>
    <xf numFmtId="0" fontId="40" fillId="2" borderId="8" xfId="0" applyFont="1" applyFill="1" applyBorder="1" applyAlignment="1" applyProtection="1">
      <alignment vertical="center"/>
    </xf>
    <xf numFmtId="0" fontId="40" fillId="2" borderId="4" xfId="0" applyFont="1" applyFill="1" applyBorder="1" applyAlignment="1" applyProtection="1">
      <alignment horizontal="right" vertical="center"/>
    </xf>
    <xf numFmtId="10" fontId="10" fillId="2" borderId="4" xfId="3" applyNumberFormat="1" applyFont="1" applyFill="1" applyBorder="1" applyAlignment="1" applyProtection="1">
      <alignment vertical="center" wrapText="1"/>
    </xf>
    <xf numFmtId="0" fontId="10" fillId="2" borderId="0" xfId="0" applyFont="1" applyFill="1" applyBorder="1" applyAlignment="1" applyProtection="1">
      <alignment horizontal="left" vertical="center"/>
    </xf>
    <xf numFmtId="0" fontId="10" fillId="0" borderId="13" xfId="0" applyFont="1" applyBorder="1" applyAlignment="1" applyProtection="1">
      <alignment horizontal="center" vertical="center" wrapText="1"/>
    </xf>
    <xf numFmtId="0" fontId="51" fillId="0" borderId="0" xfId="0" applyFont="1" applyAlignment="1">
      <alignment vertical="center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11" fillId="5" borderId="3" xfId="14" applyFont="1" applyFill="1" applyBorder="1" applyAlignment="1">
      <alignment horizontal="center"/>
    </xf>
    <xf numFmtId="0" fontId="9" fillId="0" borderId="4" xfId="0" applyFont="1" applyBorder="1" applyAlignment="1">
      <alignment vertical="center"/>
    </xf>
    <xf numFmtId="0" fontId="25" fillId="2" borderId="39" xfId="17" applyFont="1" applyFill="1" applyBorder="1" applyAlignment="1">
      <alignment horizontal="center" vertical="center" wrapText="1"/>
    </xf>
    <xf numFmtId="0" fontId="25" fillId="0" borderId="36" xfId="17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49" fontId="9" fillId="0" borderId="38" xfId="14" applyNumberFormat="1" applyFont="1" applyBorder="1" applyAlignment="1">
      <alignment horizontal="center"/>
    </xf>
    <xf numFmtId="0" fontId="19" fillId="2" borderId="3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center" vertical="center" wrapText="1"/>
    </xf>
    <xf numFmtId="168" fontId="8" fillId="2" borderId="0" xfId="8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 wrapText="1"/>
    </xf>
    <xf numFmtId="0" fontId="25" fillId="2" borderId="0" xfId="0" applyFont="1" applyFill="1" applyBorder="1" applyAlignment="1">
      <alignment horizontal="center" vertical="center"/>
    </xf>
    <xf numFmtId="168" fontId="25" fillId="2" borderId="0" xfId="8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>
      <alignment horizontal="center" vertical="center"/>
    </xf>
    <xf numFmtId="0" fontId="53" fillId="2" borderId="0" xfId="0" applyFont="1" applyFill="1" applyBorder="1" applyAlignment="1" applyProtection="1">
      <alignment horizontal="center" vertical="center" wrapText="1"/>
    </xf>
    <xf numFmtId="0" fontId="54" fillId="2" borderId="0" xfId="0" applyFont="1" applyFill="1" applyBorder="1" applyAlignment="1">
      <alignment horizontal="center" vertical="center"/>
    </xf>
    <xf numFmtId="43" fontId="55" fillId="2" borderId="0" xfId="0" applyNumberFormat="1" applyFont="1" applyFill="1" applyBorder="1" applyAlignment="1">
      <alignment vertical="center"/>
    </xf>
    <xf numFmtId="4" fontId="55" fillId="2" borderId="0" xfId="0" applyNumberFormat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169" fontId="25" fillId="2" borderId="3" xfId="8" applyNumberFormat="1" applyFont="1" applyFill="1" applyBorder="1" applyAlignment="1">
      <alignment horizontal="center" vertical="center"/>
    </xf>
    <xf numFmtId="43" fontId="0" fillId="2" borderId="0" xfId="0" applyNumberFormat="1" applyFill="1" applyAlignment="1">
      <alignment vertical="center"/>
    </xf>
    <xf numFmtId="0" fontId="26" fillId="6" borderId="33" xfId="14" applyFont="1" applyFill="1" applyBorder="1" applyAlignment="1" applyProtection="1">
      <alignment horizontal="center" vertical="center"/>
      <protection locked="0"/>
    </xf>
    <xf numFmtId="0" fontId="26" fillId="6" borderId="34" xfId="14" applyFont="1" applyFill="1" applyBorder="1" applyAlignment="1" applyProtection="1">
      <alignment horizontal="center" vertical="center"/>
      <protection locked="0"/>
    </xf>
    <xf numFmtId="0" fontId="32" fillId="6" borderId="27" xfId="14" applyFont="1" applyFill="1" applyBorder="1" applyAlignment="1" applyProtection="1">
      <alignment horizontal="center" vertical="center"/>
      <protection locked="0"/>
    </xf>
    <xf numFmtId="0" fontId="32" fillId="6" borderId="28" xfId="14" applyFont="1" applyFill="1" applyBorder="1" applyAlignment="1" applyProtection="1">
      <alignment horizontal="center" vertical="center"/>
      <protection locked="0"/>
    </xf>
    <xf numFmtId="0" fontId="16" fillId="13" borderId="4" xfId="0" applyFont="1" applyFill="1" applyBorder="1" applyAlignment="1" applyProtection="1">
      <alignment horizontal="center" vertical="center" wrapText="1"/>
    </xf>
    <xf numFmtId="0" fontId="10" fillId="13" borderId="4" xfId="0" applyFont="1" applyFill="1" applyBorder="1" applyAlignment="1" applyProtection="1">
      <alignment horizontal="center" vertical="center" wrapText="1"/>
    </xf>
    <xf numFmtId="0" fontId="16" fillId="13" borderId="10" xfId="0" applyFont="1" applyFill="1" applyBorder="1" applyAlignment="1" applyProtection="1">
      <alignment horizontal="center" vertical="center" wrapText="1"/>
    </xf>
    <xf numFmtId="14" fontId="11" fillId="2" borderId="4" xfId="3" applyNumberFormat="1" applyFont="1" applyFill="1" applyBorder="1" applyAlignment="1" applyProtection="1">
      <alignment horizontal="left" vertical="center" wrapText="1"/>
    </xf>
    <xf numFmtId="0" fontId="11" fillId="2" borderId="4" xfId="3" applyNumberFormat="1" applyFont="1" applyFill="1" applyBorder="1" applyAlignment="1" applyProtection="1">
      <alignment horizontal="left" vertical="center" wrapText="1"/>
    </xf>
    <xf numFmtId="0" fontId="52" fillId="2" borderId="4" xfId="0" applyFont="1" applyFill="1" applyBorder="1" applyAlignment="1" applyProtection="1">
      <alignment horizontal="right" vertical="center"/>
    </xf>
    <xf numFmtId="0" fontId="43" fillId="2" borderId="4" xfId="0" applyFont="1" applyFill="1" applyBorder="1" applyAlignment="1" applyProtection="1">
      <alignment horizontal="right" vertical="center"/>
    </xf>
    <xf numFmtId="4" fontId="11" fillId="2" borderId="6" xfId="8" applyNumberFormat="1" applyFont="1" applyFill="1" applyBorder="1" applyAlignment="1" applyProtection="1">
      <alignment horizontal="center" vertical="center"/>
    </xf>
    <xf numFmtId="4" fontId="11" fillId="2" borderId="10" xfId="8" applyNumberFormat="1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wrapText="1"/>
    </xf>
    <xf numFmtId="0" fontId="11" fillId="2" borderId="0" xfId="0" applyFont="1" applyFill="1" applyBorder="1" applyAlignment="1" applyProtection="1">
      <alignment horizontal="center" wrapText="1"/>
    </xf>
    <xf numFmtId="0" fontId="11" fillId="2" borderId="12" xfId="0" applyFont="1" applyFill="1" applyBorder="1" applyAlignment="1" applyProtection="1">
      <alignment horizontal="center" wrapText="1"/>
    </xf>
    <xf numFmtId="0" fontId="11" fillId="2" borderId="8" xfId="0" applyFont="1" applyFill="1" applyBorder="1" applyAlignment="1" applyProtection="1">
      <alignment horizontal="center" wrapText="1"/>
    </xf>
    <xf numFmtId="0" fontId="11" fillId="2" borderId="13" xfId="0" applyFont="1" applyFill="1" applyBorder="1" applyAlignment="1" applyProtection="1">
      <alignment horizontal="center" wrapText="1"/>
    </xf>
    <xf numFmtId="0" fontId="11" fillId="2" borderId="9" xfId="0" applyFont="1" applyFill="1" applyBorder="1" applyAlignment="1" applyProtection="1">
      <alignment horizontal="center" wrapText="1"/>
    </xf>
    <xf numFmtId="0" fontId="35" fillId="11" borderId="6" xfId="0" applyFont="1" applyFill="1" applyBorder="1" applyAlignment="1">
      <alignment horizontal="center" vertical="center"/>
    </xf>
    <xf numFmtId="0" fontId="35" fillId="11" borderId="10" xfId="0" applyFont="1" applyFill="1" applyBorder="1" applyAlignment="1">
      <alignment horizontal="center" vertical="center"/>
    </xf>
    <xf numFmtId="0" fontId="35" fillId="11" borderId="7" xfId="0" applyFont="1" applyFill="1" applyBorder="1" applyAlignment="1">
      <alignment horizontal="center" vertical="center"/>
    </xf>
    <xf numFmtId="0" fontId="35" fillId="11" borderId="11" xfId="0" applyFont="1" applyFill="1" applyBorder="1" applyAlignment="1">
      <alignment horizontal="center" vertical="center"/>
    </xf>
    <xf numFmtId="0" fontId="35" fillId="11" borderId="0" xfId="0" applyFont="1" applyFill="1" applyBorder="1" applyAlignment="1">
      <alignment horizontal="center" vertical="center"/>
    </xf>
    <xf numFmtId="0" fontId="35" fillId="11" borderId="12" xfId="0" applyFont="1" applyFill="1" applyBorder="1" applyAlignment="1">
      <alignment horizontal="center" vertical="center"/>
    </xf>
    <xf numFmtId="0" fontId="35" fillId="11" borderId="8" xfId="0" applyFont="1" applyFill="1" applyBorder="1" applyAlignment="1">
      <alignment horizontal="center" vertical="center"/>
    </xf>
    <xf numFmtId="0" fontId="35" fillId="11" borderId="13" xfId="0" applyFont="1" applyFill="1" applyBorder="1" applyAlignment="1">
      <alignment horizontal="center" vertical="center"/>
    </xf>
    <xf numFmtId="0" fontId="35" fillId="11" borderId="9" xfId="0" applyFont="1" applyFill="1" applyBorder="1" applyAlignment="1">
      <alignment horizontal="center" vertical="center"/>
    </xf>
    <xf numFmtId="0" fontId="25" fillId="0" borderId="1" xfId="17" applyFont="1" applyBorder="1" applyAlignment="1">
      <alignment horizontal="center" vertical="center"/>
    </xf>
    <xf numFmtId="0" fontId="25" fillId="0" borderId="4" xfId="17" applyFont="1" applyBorder="1" applyAlignment="1">
      <alignment horizontal="center" vertical="center"/>
    </xf>
    <xf numFmtId="0" fontId="25" fillId="0" borderId="2" xfId="17" applyFont="1" applyBorder="1" applyAlignment="1">
      <alignment horizontal="center" vertical="center"/>
    </xf>
    <xf numFmtId="2" fontId="25" fillId="3" borderId="3" xfId="17" applyNumberFormat="1" applyFont="1" applyFill="1" applyBorder="1" applyAlignment="1">
      <alignment horizontal="center" vertical="center"/>
    </xf>
    <xf numFmtId="0" fontId="25" fillId="3" borderId="3" xfId="17" applyFont="1" applyFill="1" applyBorder="1" applyAlignment="1">
      <alignment horizontal="center" vertical="center"/>
    </xf>
    <xf numFmtId="0" fontId="19" fillId="0" borderId="1" xfId="17" applyFont="1" applyBorder="1" applyAlignment="1">
      <alignment horizontal="right" vertical="center" wrapText="1"/>
    </xf>
    <xf numFmtId="0" fontId="19" fillId="0" borderId="4" xfId="17" applyFont="1" applyBorder="1" applyAlignment="1">
      <alignment horizontal="right" vertical="center" wrapText="1"/>
    </xf>
    <xf numFmtId="0" fontId="19" fillId="0" borderId="2" xfId="17" applyFont="1" applyBorder="1" applyAlignment="1">
      <alignment horizontal="right" vertical="center" wrapText="1"/>
    </xf>
    <xf numFmtId="2" fontId="19" fillId="3" borderId="1" xfId="17" applyNumberFormat="1" applyFont="1" applyFill="1" applyBorder="1" applyAlignment="1">
      <alignment horizontal="center" vertical="center" wrapText="1"/>
    </xf>
    <xf numFmtId="2" fontId="19" fillId="3" borderId="2" xfId="17" applyNumberFormat="1" applyFont="1" applyFill="1" applyBorder="1" applyAlignment="1">
      <alignment horizontal="center" vertical="center" wrapText="1"/>
    </xf>
    <xf numFmtId="0" fontId="19" fillId="0" borderId="1" xfId="17" applyFont="1" applyBorder="1" applyAlignment="1">
      <alignment horizontal="center" vertical="center"/>
    </xf>
    <xf numFmtId="0" fontId="19" fillId="0" borderId="4" xfId="17" applyFont="1" applyBorder="1" applyAlignment="1">
      <alignment horizontal="center" vertical="center"/>
    </xf>
    <xf numFmtId="0" fontId="19" fillId="0" borderId="2" xfId="17" applyFont="1" applyBorder="1" applyAlignment="1">
      <alignment horizontal="center" vertical="center"/>
    </xf>
    <xf numFmtId="0" fontId="19" fillId="0" borderId="3" xfId="17" applyFont="1" applyBorder="1" applyAlignment="1">
      <alignment horizontal="center" vertical="center" wrapText="1"/>
    </xf>
    <xf numFmtId="2" fontId="25" fillId="3" borderId="1" xfId="17" applyNumberFormat="1" applyFont="1" applyFill="1" applyBorder="1" applyAlignment="1">
      <alignment horizontal="center" vertical="center"/>
    </xf>
    <xf numFmtId="2" fontId="25" fillId="3" borderId="2" xfId="17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1" xfId="0" applyFont="1" applyBorder="1" applyAlignment="1">
      <alignment horizontal="right" vertical="center"/>
    </xf>
    <xf numFmtId="0" fontId="25" fillId="0" borderId="2" xfId="0" applyFont="1" applyBorder="1" applyAlignment="1">
      <alignment horizontal="right" vertical="center"/>
    </xf>
    <xf numFmtId="2" fontId="25" fillId="3" borderId="1" xfId="0" applyNumberFormat="1" applyFont="1" applyFill="1" applyBorder="1" applyAlignment="1">
      <alignment horizontal="center" vertical="center"/>
    </xf>
    <xf numFmtId="2" fontId="25" fillId="3" borderId="2" xfId="0" applyNumberFormat="1" applyFont="1" applyFill="1" applyBorder="1" applyAlignment="1">
      <alignment horizontal="center" vertical="center"/>
    </xf>
    <xf numFmtId="0" fontId="19" fillId="5" borderId="3" xfId="17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right" vertical="center" wrapText="1"/>
    </xf>
    <xf numFmtId="0" fontId="46" fillId="0" borderId="4" xfId="0" applyFont="1" applyBorder="1" applyAlignment="1">
      <alignment horizontal="right" vertical="center" wrapText="1"/>
    </xf>
    <xf numFmtId="0" fontId="46" fillId="0" borderId="2" xfId="0" applyFont="1" applyBorder="1" applyAlignment="1">
      <alignment horizontal="right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2" fontId="19" fillId="3" borderId="2" xfId="0" applyNumberFormat="1" applyFont="1" applyFill="1" applyBorder="1" applyAlignment="1">
      <alignment horizontal="center" vertical="center" wrapText="1"/>
    </xf>
    <xf numFmtId="0" fontId="19" fillId="0" borderId="1" xfId="17" applyFont="1" applyBorder="1" applyAlignment="1">
      <alignment horizontal="center" vertical="center" wrapText="1"/>
    </xf>
    <xf numFmtId="0" fontId="19" fillId="0" borderId="2" xfId="17" applyFont="1" applyBorder="1" applyAlignment="1">
      <alignment horizontal="center" vertical="center" wrapText="1"/>
    </xf>
    <xf numFmtId="0" fontId="19" fillId="8" borderId="4" xfId="17" applyFont="1" applyFill="1" applyBorder="1" applyAlignment="1">
      <alignment horizontal="left" vertical="center" wrapText="1"/>
    </xf>
    <xf numFmtId="0" fontId="19" fillId="5" borderId="1" xfId="17" applyFont="1" applyFill="1" applyBorder="1" applyAlignment="1">
      <alignment horizontal="left" vertical="center" wrapText="1"/>
    </xf>
    <xf numFmtId="0" fontId="19" fillId="5" borderId="4" xfId="17" applyFont="1" applyFill="1" applyBorder="1" applyAlignment="1">
      <alignment horizontal="left" vertical="center" wrapText="1"/>
    </xf>
    <xf numFmtId="0" fontId="19" fillId="5" borderId="2" xfId="17" applyFont="1" applyFill="1" applyBorder="1" applyAlignment="1">
      <alignment horizontal="left" vertical="center" wrapText="1"/>
    </xf>
    <xf numFmtId="0" fontId="25" fillId="0" borderId="1" xfId="17" applyFont="1" applyFill="1" applyBorder="1" applyAlignment="1">
      <alignment horizontal="center" vertical="center" wrapText="1"/>
    </xf>
    <xf numFmtId="0" fontId="25" fillId="0" borderId="4" xfId="17" applyFont="1" applyFill="1" applyBorder="1" applyAlignment="1">
      <alignment horizontal="center" vertical="center" wrapText="1"/>
    </xf>
    <xf numFmtId="0" fontId="25" fillId="0" borderId="2" xfId="17" applyFont="1" applyFill="1" applyBorder="1" applyAlignment="1">
      <alignment horizontal="center" vertical="center" wrapText="1"/>
    </xf>
    <xf numFmtId="2" fontId="25" fillId="0" borderId="1" xfId="17" applyNumberFormat="1" applyFont="1" applyBorder="1" applyAlignment="1">
      <alignment horizontal="center" vertical="center" wrapText="1"/>
    </xf>
    <xf numFmtId="2" fontId="25" fillId="0" borderId="4" xfId="17" applyNumberFormat="1" applyFont="1" applyBorder="1" applyAlignment="1">
      <alignment horizontal="center" vertical="center" wrapText="1"/>
    </xf>
    <xf numFmtId="2" fontId="25" fillId="0" borderId="2" xfId="17" applyNumberFormat="1" applyFont="1" applyBorder="1" applyAlignment="1">
      <alignment horizontal="center" vertical="center" wrapText="1"/>
    </xf>
    <xf numFmtId="0" fontId="25" fillId="0" borderId="4" xfId="17" applyFont="1" applyBorder="1" applyAlignment="1">
      <alignment horizontal="center" vertical="center" wrapText="1"/>
    </xf>
    <xf numFmtId="0" fontId="25" fillId="0" borderId="2" xfId="17" applyFont="1" applyBorder="1" applyAlignment="1">
      <alignment horizontal="center" vertical="center" wrapText="1"/>
    </xf>
    <xf numFmtId="0" fontId="25" fillId="0" borderId="3" xfId="17" applyFont="1" applyBorder="1" applyAlignment="1">
      <alignment horizontal="center" vertical="center" wrapText="1"/>
    </xf>
    <xf numFmtId="0" fontId="46" fillId="0" borderId="1" xfId="17" applyFont="1" applyBorder="1" applyAlignment="1">
      <alignment horizontal="right" vertical="center" wrapText="1"/>
    </xf>
    <xf numFmtId="0" fontId="46" fillId="0" borderId="4" xfId="17" applyFont="1" applyBorder="1" applyAlignment="1">
      <alignment horizontal="right" vertical="center" wrapText="1"/>
    </xf>
    <xf numFmtId="0" fontId="46" fillId="0" borderId="2" xfId="17" applyFont="1" applyBorder="1" applyAlignment="1">
      <alignment horizontal="right" vertical="center" wrapText="1"/>
    </xf>
    <xf numFmtId="0" fontId="19" fillId="0" borderId="3" xfId="17" applyFont="1" applyBorder="1" applyAlignment="1">
      <alignment horizontal="right" vertical="center"/>
    </xf>
    <xf numFmtId="0" fontId="19" fillId="0" borderId="1" xfId="17" applyFont="1" applyBorder="1" applyAlignment="1">
      <alignment horizontal="right" vertical="center"/>
    </xf>
    <xf numFmtId="0" fontId="19" fillId="0" borderId="4" xfId="17" applyFont="1" applyBorder="1" applyAlignment="1">
      <alignment horizontal="right" vertical="center"/>
    </xf>
    <xf numFmtId="0" fontId="19" fillId="0" borderId="2" xfId="17" applyFont="1" applyBorder="1" applyAlignment="1">
      <alignment horizontal="right" vertical="center"/>
    </xf>
    <xf numFmtId="2" fontId="19" fillId="3" borderId="1" xfId="17" applyNumberFormat="1" applyFont="1" applyFill="1" applyBorder="1" applyAlignment="1">
      <alignment horizontal="center" vertical="center"/>
    </xf>
    <xf numFmtId="2" fontId="19" fillId="3" borderId="2" xfId="17" applyNumberFormat="1" applyFont="1" applyFill="1" applyBorder="1" applyAlignment="1">
      <alignment horizontal="center" vertical="center"/>
    </xf>
    <xf numFmtId="0" fontId="45" fillId="0" borderId="1" xfId="17" applyFont="1" applyBorder="1" applyAlignment="1">
      <alignment horizontal="left" vertical="center" wrapText="1"/>
    </xf>
    <xf numFmtId="0" fontId="45" fillId="0" borderId="4" xfId="17" applyFont="1" applyBorder="1" applyAlignment="1">
      <alignment horizontal="left" vertical="center" wrapText="1"/>
    </xf>
    <xf numFmtId="0" fontId="45" fillId="0" borderId="2" xfId="17" applyFont="1" applyBorder="1" applyAlignment="1">
      <alignment horizontal="left" vertical="center" wrapText="1"/>
    </xf>
    <xf numFmtId="0" fontId="45" fillId="0" borderId="1" xfId="17" applyFont="1" applyBorder="1" applyAlignment="1">
      <alignment horizontal="center" vertical="center"/>
    </xf>
    <xf numFmtId="0" fontId="45" fillId="0" borderId="2" xfId="17" applyFont="1" applyBorder="1" applyAlignment="1">
      <alignment horizontal="center" vertical="center"/>
    </xf>
    <xf numFmtId="0" fontId="8" fillId="0" borderId="4" xfId="17" applyFont="1" applyBorder="1" applyAlignment="1">
      <alignment horizontal="left" vertical="center" wrapText="1"/>
    </xf>
    <xf numFmtId="0" fontId="8" fillId="0" borderId="2" xfId="17" applyFont="1" applyBorder="1" applyAlignment="1">
      <alignment horizontal="left" vertical="center" wrapText="1"/>
    </xf>
    <xf numFmtId="0" fontId="7" fillId="0" borderId="1" xfId="17" applyFont="1" applyBorder="1" applyAlignment="1">
      <alignment horizontal="left" vertical="center" wrapText="1"/>
    </xf>
    <xf numFmtId="0" fontId="7" fillId="0" borderId="4" xfId="17" applyFont="1" applyBorder="1" applyAlignment="1">
      <alignment horizontal="left" vertical="center" wrapText="1"/>
    </xf>
    <xf numFmtId="0" fontId="7" fillId="0" borderId="2" xfId="17" applyFont="1" applyBorder="1" applyAlignment="1">
      <alignment horizontal="left" vertical="center" wrapText="1"/>
    </xf>
    <xf numFmtId="0" fontId="8" fillId="0" borderId="1" xfId="17" applyFont="1" applyBorder="1" applyAlignment="1">
      <alignment horizontal="left" vertical="center" wrapText="1"/>
    </xf>
    <xf numFmtId="0" fontId="7" fillId="4" borderId="39" xfId="17" applyFont="1" applyFill="1" applyBorder="1" applyAlignment="1">
      <alignment horizontal="center" vertical="center" wrapText="1"/>
    </xf>
    <xf numFmtId="0" fontId="7" fillId="4" borderId="3" xfId="17" applyFont="1" applyFill="1" applyBorder="1" applyAlignment="1">
      <alignment horizontal="center" vertical="center" wrapText="1"/>
    </xf>
    <xf numFmtId="0" fontId="11" fillId="2" borderId="11" xfId="17" applyFont="1" applyFill="1" applyBorder="1" applyAlignment="1">
      <alignment horizontal="center" vertical="center" wrapText="1"/>
    </xf>
    <xf numFmtId="0" fontId="11" fillId="2" borderId="12" xfId="17" applyFont="1" applyFill="1" applyBorder="1" applyAlignment="1">
      <alignment horizontal="center" vertical="center" wrapText="1"/>
    </xf>
    <xf numFmtId="0" fontId="19" fillId="7" borderId="1" xfId="17" applyFont="1" applyFill="1" applyBorder="1" applyAlignment="1">
      <alignment horizontal="center" vertical="center" wrapText="1"/>
    </xf>
    <xf numFmtId="0" fontId="19" fillId="7" borderId="4" xfId="17" applyFont="1" applyFill="1" applyBorder="1" applyAlignment="1">
      <alignment horizontal="center" vertical="center" wrapText="1"/>
    </xf>
    <xf numFmtId="0" fontId="19" fillId="7" borderId="2" xfId="17" applyFont="1" applyFill="1" applyBorder="1" applyAlignment="1">
      <alignment horizontal="center" vertical="center" wrapText="1"/>
    </xf>
    <xf numFmtId="0" fontId="25" fillId="0" borderId="1" xfId="17" applyFont="1" applyBorder="1" applyAlignment="1">
      <alignment horizontal="center" vertical="center" wrapText="1"/>
    </xf>
    <xf numFmtId="0" fontId="19" fillId="5" borderId="6" xfId="17" applyFont="1" applyFill="1" applyBorder="1" applyAlignment="1">
      <alignment horizontal="left" vertical="center" wrapText="1"/>
    </xf>
    <xf numFmtId="0" fontId="19" fillId="5" borderId="10" xfId="17" applyFont="1" applyFill="1" applyBorder="1" applyAlignment="1">
      <alignment horizontal="left" vertical="center" wrapText="1"/>
    </xf>
    <xf numFmtId="0" fontId="19" fillId="5" borderId="7" xfId="17" applyFont="1" applyFill="1" applyBorder="1" applyAlignment="1">
      <alignment horizontal="left" vertical="center" wrapText="1"/>
    </xf>
    <xf numFmtId="2" fontId="25" fillId="0" borderId="1" xfId="17" applyNumberFormat="1" applyFont="1" applyBorder="1" applyAlignment="1">
      <alignment horizontal="center" vertical="center"/>
    </xf>
    <xf numFmtId="2" fontId="25" fillId="0" borderId="4" xfId="17" applyNumberFormat="1" applyFont="1" applyBorder="1" applyAlignment="1">
      <alignment horizontal="center" vertical="center"/>
    </xf>
    <xf numFmtId="2" fontId="25" fillId="0" borderId="2" xfId="17" applyNumberFormat="1" applyFont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vertical="center" wrapText="1"/>
    </xf>
    <xf numFmtId="0" fontId="8" fillId="0" borderId="6" xfId="0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0" fontId="15" fillId="0" borderId="1" xfId="0" applyFont="1" applyBorder="1" applyAlignment="1" applyProtection="1">
      <alignment horizontal="left" vertical="center"/>
    </xf>
    <xf numFmtId="0" fontId="15" fillId="0" borderId="4" xfId="0" applyFont="1" applyBorder="1" applyAlignment="1" applyProtection="1">
      <alignment horizontal="left" vertical="center"/>
    </xf>
    <xf numFmtId="0" fontId="15" fillId="0" borderId="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3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 vertical="center"/>
    </xf>
    <xf numFmtId="0" fontId="17" fillId="4" borderId="11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/>
    </xf>
    <xf numFmtId="0" fontId="21" fillId="2" borderId="6" xfId="0" applyFont="1" applyFill="1" applyBorder="1" applyAlignment="1" applyProtection="1">
      <alignment horizontal="center" vertical="top" wrapText="1"/>
    </xf>
    <xf numFmtId="0" fontId="21" fillId="2" borderId="10" xfId="0" applyFont="1" applyFill="1" applyBorder="1" applyAlignment="1" applyProtection="1">
      <alignment horizontal="center" vertical="top" wrapText="1"/>
    </xf>
    <xf numFmtId="0" fontId="21" fillId="2" borderId="7" xfId="0" applyFont="1" applyFill="1" applyBorder="1" applyAlignment="1" applyProtection="1">
      <alignment horizontal="center" vertical="top" wrapText="1"/>
    </xf>
    <xf numFmtId="0" fontId="21" fillId="2" borderId="11" xfId="0" applyFont="1" applyFill="1" applyBorder="1" applyAlignment="1" applyProtection="1">
      <alignment horizontal="center" vertical="top" wrapText="1"/>
    </xf>
    <xf numFmtId="0" fontId="21" fillId="2" borderId="0" xfId="0" applyFont="1" applyFill="1" applyBorder="1" applyAlignment="1" applyProtection="1">
      <alignment horizontal="center" vertical="top" wrapText="1"/>
    </xf>
    <xf numFmtId="0" fontId="21" fillId="2" borderId="12" xfId="0" applyFont="1" applyFill="1" applyBorder="1" applyAlignment="1" applyProtection="1">
      <alignment horizontal="center" vertical="top" wrapText="1"/>
    </xf>
    <xf numFmtId="0" fontId="8" fillId="2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left" vertical="center" wrapText="1"/>
    </xf>
    <xf numFmtId="0" fontId="19" fillId="2" borderId="25" xfId="0" applyFont="1" applyFill="1" applyBorder="1" applyAlignment="1">
      <alignment horizontal="left" vertical="center" wrapText="1"/>
    </xf>
    <xf numFmtId="0" fontId="19" fillId="2" borderId="10" xfId="0" applyFont="1" applyFill="1" applyBorder="1" applyAlignment="1">
      <alignment horizontal="right" vertical="center"/>
    </xf>
    <xf numFmtId="0" fontId="19" fillId="2" borderId="7" xfId="0" applyFont="1" applyFill="1" applyBorder="1" applyAlignment="1">
      <alignment horizontal="right" vertical="center"/>
    </xf>
    <xf numFmtId="0" fontId="19" fillId="2" borderId="4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9" fillId="5" borderId="23" xfId="0" applyFont="1" applyFill="1" applyBorder="1" applyAlignment="1">
      <alignment horizontal="center" vertical="center"/>
    </xf>
    <xf numFmtId="0" fontId="19" fillId="5" borderId="24" xfId="0" applyFont="1" applyFill="1" applyBorder="1" applyAlignment="1">
      <alignment horizontal="center" vertical="center"/>
    </xf>
    <xf numFmtId="0" fontId="19" fillId="5" borderId="47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166" fontId="18" fillId="2" borderId="17" xfId="0" applyNumberFormat="1" applyFont="1" applyFill="1" applyBorder="1" applyAlignment="1">
      <alignment horizontal="center" vertical="center" wrapText="1"/>
    </xf>
    <xf numFmtId="166" fontId="18" fillId="2" borderId="14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0" fontId="11" fillId="0" borderId="9" xfId="0" applyFont="1" applyBorder="1" applyAlignment="1">
      <alignment horizontal="center" wrapText="1"/>
    </xf>
    <xf numFmtId="49" fontId="9" fillId="0" borderId="3" xfId="0" applyNumberFormat="1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9" fillId="5" borderId="49" xfId="0" applyFont="1" applyFill="1" applyBorder="1" applyAlignment="1">
      <alignment horizontal="center" vertical="center"/>
    </xf>
    <xf numFmtId="0" fontId="19" fillId="5" borderId="5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164" fontId="9" fillId="0" borderId="42" xfId="16" applyFont="1" applyFill="1" applyBorder="1" applyAlignment="1">
      <alignment horizontal="center"/>
    </xf>
    <xf numFmtId="164" fontId="9" fillId="0" borderId="43" xfId="16" applyFont="1" applyFill="1" applyBorder="1" applyAlignment="1">
      <alignment horizontal="center"/>
    </xf>
    <xf numFmtId="164" fontId="9" fillId="0" borderId="40" xfId="16" applyFont="1" applyFill="1" applyBorder="1" applyAlignment="1">
      <alignment horizontal="center"/>
    </xf>
    <xf numFmtId="164" fontId="9" fillId="0" borderId="41" xfId="16" applyFont="1" applyFill="1" applyBorder="1" applyAlignment="1">
      <alignment horizontal="center"/>
    </xf>
    <xf numFmtId="0" fontId="9" fillId="0" borderId="40" xfId="14" applyFont="1" applyBorder="1" applyAlignment="1">
      <alignment horizontal="left" vertical="center"/>
    </xf>
    <xf numFmtId="0" fontId="9" fillId="0" borderId="41" xfId="14" applyFont="1" applyBorder="1" applyAlignment="1">
      <alignment horizontal="left" vertical="center"/>
    </xf>
    <xf numFmtId="0" fontId="18" fillId="5" borderId="3" xfId="14" applyFont="1" applyFill="1" applyBorder="1" applyAlignment="1">
      <alignment horizontal="center" vertical="center" wrapText="1"/>
    </xf>
    <xf numFmtId="0" fontId="11" fillId="5" borderId="3" xfId="14" applyFont="1" applyFill="1" applyBorder="1" applyAlignment="1">
      <alignment horizontal="center"/>
    </xf>
    <xf numFmtId="0" fontId="20" fillId="0" borderId="37" xfId="14" applyFont="1" applyBorder="1" applyAlignment="1">
      <alignment horizontal="left" vertical="center"/>
    </xf>
    <xf numFmtId="0" fontId="20" fillId="0" borderId="42" xfId="14" applyFont="1" applyBorder="1" applyAlignment="1">
      <alignment horizontal="left" vertical="center"/>
    </xf>
    <xf numFmtId="0" fontId="20" fillId="0" borderId="43" xfId="14" applyFont="1" applyBorder="1" applyAlignment="1">
      <alignment horizontal="left" vertical="center"/>
    </xf>
    <xf numFmtId="0" fontId="20" fillId="0" borderId="40" xfId="14" applyFont="1" applyBorder="1" applyAlignment="1">
      <alignment horizontal="left" vertical="center"/>
    </xf>
    <xf numFmtId="0" fontId="20" fillId="0" borderId="41" xfId="14" applyFont="1" applyBorder="1" applyAlignment="1">
      <alignment horizontal="left" vertical="center"/>
    </xf>
    <xf numFmtId="0" fontId="9" fillId="0" borderId="42" xfId="14" applyFont="1" applyBorder="1" applyAlignment="1">
      <alignment horizontal="left" vertical="center"/>
    </xf>
    <xf numFmtId="0" fontId="9" fillId="0" borderId="43" xfId="14" applyFont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0" fontId="40" fillId="2" borderId="6" xfId="0" applyFont="1" applyFill="1" applyBorder="1" applyAlignment="1">
      <alignment horizontal="left" vertical="center"/>
    </xf>
    <xf numFmtId="0" fontId="40" fillId="2" borderId="10" xfId="0" applyFont="1" applyFill="1" applyBorder="1" applyAlignment="1">
      <alignment horizontal="left" vertical="center"/>
    </xf>
    <xf numFmtId="0" fontId="40" fillId="2" borderId="7" xfId="0" applyFont="1" applyFill="1" applyBorder="1" applyAlignment="1">
      <alignment horizontal="left" vertical="center"/>
    </xf>
    <xf numFmtId="0" fontId="40" fillId="2" borderId="8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left" vertical="center"/>
    </xf>
    <xf numFmtId="0" fontId="40" fillId="2" borderId="9" xfId="0" applyFont="1" applyFill="1" applyBorder="1" applyAlignment="1">
      <alignment horizontal="left" vertical="center"/>
    </xf>
    <xf numFmtId="0" fontId="11" fillId="2" borderId="6" xfId="0" applyFont="1" applyFill="1" applyBorder="1" applyAlignment="1">
      <alignment horizontal="center" vertical="top"/>
    </xf>
    <xf numFmtId="0" fontId="11" fillId="2" borderId="7" xfId="0" applyFont="1" applyFill="1" applyBorder="1" applyAlignment="1">
      <alignment horizontal="center" vertical="top"/>
    </xf>
    <xf numFmtId="49" fontId="9" fillId="0" borderId="1" xfId="14" applyNumberFormat="1" applyFont="1" applyBorder="1" applyAlignment="1">
      <alignment horizontal="center"/>
    </xf>
    <xf numFmtId="49" fontId="9" fillId="0" borderId="4" xfId="14" applyNumberFormat="1" applyFont="1" applyBorder="1" applyAlignment="1">
      <alignment horizontal="center"/>
    </xf>
    <xf numFmtId="49" fontId="9" fillId="0" borderId="2" xfId="14" applyNumberFormat="1" applyFont="1" applyBorder="1" applyAlignment="1">
      <alignment horizontal="center"/>
    </xf>
    <xf numFmtId="0" fontId="11" fillId="2" borderId="11" xfId="0" applyFont="1" applyFill="1" applyBorder="1" applyAlignment="1">
      <alignment horizontal="center" wrapText="1"/>
    </xf>
    <xf numFmtId="0" fontId="11" fillId="2" borderId="12" xfId="0" applyFont="1" applyFill="1" applyBorder="1" applyAlignment="1">
      <alignment horizontal="center" wrapText="1"/>
    </xf>
    <xf numFmtId="0" fontId="11" fillId="2" borderId="8" xfId="0" applyFont="1" applyFill="1" applyBorder="1" applyAlignment="1">
      <alignment horizontal="center" wrapText="1"/>
    </xf>
    <xf numFmtId="0" fontId="11" fillId="2" borderId="9" xfId="0" applyFont="1" applyFill="1" applyBorder="1" applyAlignment="1">
      <alignment horizontal="center" wrapText="1"/>
    </xf>
    <xf numFmtId="49" fontId="10" fillId="0" borderId="3" xfId="0" applyNumberFormat="1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/>
    </xf>
    <xf numFmtId="49" fontId="10" fillId="0" borderId="2" xfId="0" applyNumberFormat="1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8" fillId="0" borderId="11" xfId="6" applyFont="1" applyBorder="1" applyAlignment="1">
      <alignment horizontal="left" vertical="center" wrapText="1"/>
    </xf>
    <xf numFmtId="0" fontId="8" fillId="0" borderId="0" xfId="6" applyFont="1" applyAlignment="1">
      <alignment horizontal="left" vertical="center" wrapText="1"/>
    </xf>
    <xf numFmtId="0" fontId="8" fillId="5" borderId="1" xfId="6" applyFont="1" applyFill="1" applyBorder="1" applyAlignment="1">
      <alignment horizontal="center" vertical="center" wrapText="1"/>
    </xf>
    <xf numFmtId="0" fontId="8" fillId="5" borderId="4" xfId="6" applyFont="1" applyFill="1" applyBorder="1" applyAlignment="1">
      <alignment horizontal="center" vertical="center" wrapText="1"/>
    </xf>
    <xf numFmtId="0" fontId="8" fillId="5" borderId="2" xfId="6" applyFont="1" applyFill="1" applyBorder="1" applyAlignment="1">
      <alignment horizontal="center" vertical="center" wrapText="1"/>
    </xf>
    <xf numFmtId="0" fontId="7" fillId="0" borderId="0" xfId="6" applyFont="1" applyAlignment="1">
      <alignment horizontal="center" vertical="center"/>
    </xf>
    <xf numFmtId="0" fontId="7" fillId="0" borderId="13" xfId="6" applyFont="1" applyBorder="1" applyAlignment="1">
      <alignment horizontal="center" vertical="center"/>
    </xf>
    <xf numFmtId="0" fontId="8" fillId="0" borderId="1" xfId="6" applyFont="1" applyBorder="1" applyAlignment="1">
      <alignment horizontal="right"/>
    </xf>
    <xf numFmtId="0" fontId="8" fillId="0" borderId="4" xfId="6" applyFont="1" applyBorder="1" applyAlignment="1">
      <alignment horizontal="right"/>
    </xf>
    <xf numFmtId="0" fontId="8" fillId="0" borderId="2" xfId="6" applyFont="1" applyBorder="1" applyAlignment="1">
      <alignment horizontal="right"/>
    </xf>
    <xf numFmtId="0" fontId="17" fillId="4" borderId="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9" fontId="9" fillId="0" borderId="4" xfId="0" applyNumberFormat="1" applyFont="1" applyBorder="1" applyAlignment="1">
      <alignment horizontal="left" vertical="center" wrapText="1"/>
    </xf>
    <xf numFmtId="0" fontId="9" fillId="0" borderId="4" xfId="0" applyNumberFormat="1" applyFont="1" applyBorder="1" applyAlignment="1">
      <alignment horizontal="left" vertical="center" wrapText="1"/>
    </xf>
    <xf numFmtId="0" fontId="9" fillId="0" borderId="2" xfId="0" applyNumberFormat="1" applyFont="1" applyBorder="1" applyAlignment="1">
      <alignment horizontal="left" vertical="center" wrapText="1"/>
    </xf>
    <xf numFmtId="49" fontId="9" fillId="0" borderId="4" xfId="0" applyNumberFormat="1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9" fillId="0" borderId="4" xfId="0" applyNumberFormat="1" applyFont="1" applyBorder="1" applyAlignment="1">
      <alignment vertical="center" wrapText="1"/>
    </xf>
    <xf numFmtId="0" fontId="9" fillId="0" borderId="2" xfId="0" applyNumberFormat="1" applyFont="1" applyBorder="1" applyAlignment="1">
      <alignment vertical="center" wrapText="1"/>
    </xf>
    <xf numFmtId="0" fontId="9" fillId="0" borderId="4" xfId="0" applyNumberFormat="1" applyFont="1" applyBorder="1" applyAlignment="1">
      <alignment vertical="center"/>
    </xf>
    <xf numFmtId="0" fontId="9" fillId="0" borderId="2" xfId="0" applyNumberFormat="1" applyFont="1" applyBorder="1" applyAlignment="1">
      <alignment vertical="center"/>
    </xf>
    <xf numFmtId="0" fontId="42" fillId="2" borderId="8" xfId="0" applyFont="1" applyFill="1" applyBorder="1" applyAlignment="1">
      <alignment horizontal="center" vertical="center" wrapText="1"/>
    </xf>
    <xf numFmtId="0" fontId="42" fillId="2" borderId="9" xfId="0" applyFont="1" applyFill="1" applyBorder="1" applyAlignment="1">
      <alignment horizontal="center" vertical="center" wrapText="1"/>
    </xf>
    <xf numFmtId="0" fontId="6" fillId="0" borderId="5" xfId="6" applyBorder="1" applyAlignment="1">
      <alignment horizontal="center"/>
    </xf>
    <xf numFmtId="0" fontId="6" fillId="0" borderId="36" xfId="6" applyBorder="1" applyAlignment="1">
      <alignment horizontal="center"/>
    </xf>
    <xf numFmtId="0" fontId="6" fillId="0" borderId="39" xfId="6" applyBorder="1" applyAlignment="1">
      <alignment horizontal="center"/>
    </xf>
  </cellXfs>
  <cellStyles count="18">
    <cellStyle name="Moeda 2" xfId="11"/>
    <cellStyle name="Moeda 3" xfId="16"/>
    <cellStyle name="Normal" xfId="0" builtinId="0"/>
    <cellStyle name="Normal 2" xfId="4"/>
    <cellStyle name="Normal 2 2" xfId="5"/>
    <cellStyle name="Normal 2 3" xfId="6"/>
    <cellStyle name="Normal 29 2" xfId="2"/>
    <cellStyle name="Normal 3" xfId="9"/>
    <cellStyle name="Normal 4" xfId="14"/>
    <cellStyle name="Normal 5" xfId="15"/>
    <cellStyle name="Normal 5 2" xfId="17"/>
    <cellStyle name="Normal 54" xfId="1"/>
    <cellStyle name="Porcentagem" xfId="3" builtinId="5"/>
    <cellStyle name="Vírgula" xfId="8" builtinId="3"/>
    <cellStyle name="Vírgula 2" xfId="7"/>
    <cellStyle name="Vírgula 2 2" xfId="12"/>
    <cellStyle name="Vírgula 3" xfId="10"/>
    <cellStyle name="Vírgula 4" xfId="13"/>
  </cellStyles>
  <dxfs count="42">
    <dxf>
      <fill>
        <patternFill>
          <bgColor theme="4" tint="0.59996337778862885"/>
        </patternFill>
      </fill>
    </dxf>
    <dxf>
      <font>
        <color rgb="FFFFFFFF"/>
      </font>
      <fill>
        <patternFill patternType="none"/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24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hyperlink" Target="#DAD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17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BANCO DADOS INC'!Area_de_impressao"/><Relationship Id="rId2" Type="http://schemas.openxmlformats.org/officeDocument/2006/relationships/hyperlink" Target="#'BANCO DADOS ARQ'!Area_de_impressao"/><Relationship Id="rId1" Type="http://schemas.openxmlformats.org/officeDocument/2006/relationships/image" Target="../media/image18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8.emf"/><Relationship Id="rId4" Type="http://schemas.openxmlformats.org/officeDocument/2006/relationships/hyperlink" Target="#COTA&#199;&#213;ES!Area_de_impressao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DADOS!A1"/><Relationship Id="rId2" Type="http://schemas.openxmlformats.org/officeDocument/2006/relationships/hyperlink" Target="#COTA&#199;&#213;ES!Area_de_impressao"/><Relationship Id="rId1" Type="http://schemas.openxmlformats.org/officeDocument/2006/relationships/image" Target="../media/image22.emf"/><Relationship Id="rId4" Type="http://schemas.openxmlformats.org/officeDocument/2006/relationships/hyperlink" Target="#CRONOGRAMA!Area_de_impressa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</xdr:row>
      <xdr:rowOff>180974</xdr:rowOff>
    </xdr:from>
    <xdr:to>
      <xdr:col>1</xdr:col>
      <xdr:colOff>2862108</xdr:colOff>
      <xdr:row>2</xdr:row>
      <xdr:rowOff>761999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2381249"/>
          <a:ext cx="2643033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672355</xdr:colOff>
      <xdr:row>6</xdr:row>
      <xdr:rowOff>246530</xdr:rowOff>
    </xdr:from>
    <xdr:to>
      <xdr:col>1</xdr:col>
      <xdr:colOff>2613032</xdr:colOff>
      <xdr:row>6</xdr:row>
      <xdr:rowOff>925391</xdr:rowOff>
    </xdr:to>
    <xdr:pic>
      <xdr:nvPicPr>
        <xdr:cNvPr id="10" name="Imagem 9" descr="Portal Prefeitura de Naviraí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031" y="6689912"/>
          <a:ext cx="1940677" cy="67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14382" y="13357411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14</xdr:row>
      <xdr:rowOff>40821</xdr:rowOff>
    </xdr:from>
    <xdr:to>
      <xdr:col>1</xdr:col>
      <xdr:colOff>3143250</xdr:colOff>
      <xdr:row>14</xdr:row>
      <xdr:rowOff>1295158</xdr:rowOff>
    </xdr:to>
    <xdr:pic>
      <xdr:nvPicPr>
        <xdr:cNvPr id="13" name="Imagem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01785" y="14205857"/>
          <a:ext cx="3116036" cy="1254337"/>
        </a:xfrm>
        <a:prstGeom prst="rect">
          <a:avLst/>
        </a:prstGeom>
      </xdr:spPr>
    </xdr:pic>
    <xdr:clientData/>
  </xdr:twoCellAnchor>
  <xdr:twoCellAnchor editAs="oneCell">
    <xdr:from>
      <xdr:col>1</xdr:col>
      <xdr:colOff>340659</xdr:colOff>
      <xdr:row>13</xdr:row>
      <xdr:rowOff>62169</xdr:rowOff>
    </xdr:from>
    <xdr:to>
      <xdr:col>1</xdr:col>
      <xdr:colOff>2689413</xdr:colOff>
      <xdr:row>13</xdr:row>
      <xdr:rowOff>1089066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4208475"/>
          <a:ext cx="2348754" cy="1026897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10</xdr:row>
      <xdr:rowOff>114300</xdr:rowOff>
    </xdr:from>
    <xdr:to>
      <xdr:col>1</xdr:col>
      <xdr:colOff>2571750</xdr:colOff>
      <xdr:row>10</xdr:row>
      <xdr:rowOff>936255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AA1FB462-DEEA-43E1-9624-5B85A7CB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14775" y="10982325"/>
          <a:ext cx="2028825" cy="8219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72473</xdr:colOff>
          <xdr:row>0</xdr:row>
          <xdr:rowOff>38928</xdr:rowOff>
        </xdr:from>
        <xdr:to>
          <xdr:col>0</xdr:col>
          <xdr:colOff>1414255</xdr:colOff>
          <xdr:row>2</xdr:row>
          <xdr:rowOff>112229</xdr:rowOff>
        </xdr:to>
        <xdr:pic>
          <xdr:nvPicPr>
            <xdr:cNvPr id="3" name="Imagem 2">
              <a:extLst>
                <a:ext uri="{FF2B5EF4-FFF2-40B4-BE49-F238E27FC236}">
                  <a16:creationId xmlns="" xmlns:a16="http://schemas.microsoft.com/office/drawing/2014/main" id="{00000000-0008-0000-0A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7159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2473" y="38928"/>
              <a:ext cx="1341782" cy="41620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/>
      </xdr:nvSpPr>
      <xdr:spPr>
        <a:xfrm>
          <a:off x="7611718" y="198782"/>
          <a:ext cx="889934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19050</xdr:rowOff>
        </xdr:from>
        <xdr:to>
          <xdr:col>1</xdr:col>
          <xdr:colOff>8282</xdr:colOff>
          <xdr:row>2</xdr:row>
          <xdr:rowOff>139976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AEF0118B-0DF8-4F9B-BE90-BAD6D0938CB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7659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5725" y="180975"/>
              <a:ext cx="1341782" cy="416201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129750</xdr:colOff>
          <xdr:row>1</xdr:row>
          <xdr:rowOff>74743</xdr:rowOff>
        </xdr:from>
        <xdr:to>
          <xdr:col>2</xdr:col>
          <xdr:colOff>981076</xdr:colOff>
          <xdr:row>3</xdr:row>
          <xdr:rowOff>138925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00000000-0008-0000-03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544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77425" y="265243"/>
              <a:ext cx="1518076" cy="454707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85823</xdr:colOff>
      <xdr:row>1</xdr:row>
      <xdr:rowOff>114299</xdr:rowOff>
    </xdr:from>
    <xdr:to>
      <xdr:col>2</xdr:col>
      <xdr:colOff>273608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423" y="361949"/>
          <a:ext cx="1245060" cy="409576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10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311152</xdr:colOff>
          <xdr:row>2</xdr:row>
          <xdr:rowOff>46567</xdr:rowOff>
        </xdr:from>
        <xdr:to>
          <xdr:col>2</xdr:col>
          <xdr:colOff>962026</xdr:colOff>
          <xdr:row>4</xdr:row>
          <xdr:rowOff>139554</xdr:rowOff>
        </xdr:to>
        <xdr:pic>
          <xdr:nvPicPr>
            <xdr:cNvPr id="41" name="Imagem 40">
              <a:extLst>
                <a:ext uri="{FF2B5EF4-FFF2-40B4-BE49-F238E27FC236}">
                  <a16:creationId xmlns="" xmlns:a16="http://schemas.microsoft.com/office/drawing/2014/main" id="{00000000-0008-0000-0400-000029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077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273177" y="370417"/>
              <a:ext cx="1679574" cy="416837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10</xdr:col>
      <xdr:colOff>314325</xdr:colOff>
      <xdr:row>6</xdr:row>
      <xdr:rowOff>114300</xdr:rowOff>
    </xdr:from>
    <xdr:to>
      <xdr:col>11</xdr:col>
      <xdr:colOff>0</xdr:colOff>
      <xdr:row>9</xdr:row>
      <xdr:rowOff>142875</xdr:rowOff>
    </xdr:to>
    <xdr:sp macro="" textlink="">
      <xdr:nvSpPr>
        <xdr:cNvPr id="51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/>
      </xdr:nvSpPr>
      <xdr:spPr>
        <a:xfrm>
          <a:off x="12363450" y="1257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ARQUITETÔNICO</a:t>
          </a:r>
          <a:endParaRPr lang="pt-BR" sz="1100"/>
        </a:p>
      </xdr:txBody>
    </xdr:sp>
    <xdr:clientData/>
  </xdr:twoCellAnchor>
  <xdr:twoCellAnchor>
    <xdr:from>
      <xdr:col>10</xdr:col>
      <xdr:colOff>333375</xdr:colOff>
      <xdr:row>10</xdr:row>
      <xdr:rowOff>47625</xdr:rowOff>
    </xdr:from>
    <xdr:to>
      <xdr:col>11</xdr:col>
      <xdr:colOff>0</xdr:colOff>
      <xdr:row>13</xdr:row>
      <xdr:rowOff>76200</xdr:rowOff>
    </xdr:to>
    <xdr:sp macro="" textlink="">
      <xdr:nvSpPr>
        <xdr:cNvPr id="53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/>
      </xdr:nvSpPr>
      <xdr:spPr>
        <a:xfrm>
          <a:off x="12382500" y="1924050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BANCO</a:t>
          </a:r>
          <a:r>
            <a:rPr lang="pt-BR" sz="1100" baseline="0"/>
            <a:t> DE DADOS </a:t>
          </a:r>
          <a:br>
            <a:rPr lang="pt-BR" sz="1100" baseline="0"/>
          </a:br>
          <a:r>
            <a:rPr lang="pt-BR" sz="1100" baseline="0"/>
            <a:t>ENGENHARIA</a:t>
          </a:r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353397</xdr:colOff>
          <xdr:row>0</xdr:row>
          <xdr:rowOff>57150</xdr:rowOff>
        </xdr:from>
        <xdr:to>
          <xdr:col>2</xdr:col>
          <xdr:colOff>371475</xdr:colOff>
          <xdr:row>2</xdr:row>
          <xdr:rowOff>163075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00000000-0008-0000-06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7878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53397" y="57150"/>
              <a:ext cx="1608753" cy="49645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10</xdr:col>
      <xdr:colOff>308921</xdr:colOff>
      <xdr:row>2</xdr:row>
      <xdr:rowOff>127415</xdr:rowOff>
    </xdr:from>
    <xdr:to>
      <xdr:col>10</xdr:col>
      <xdr:colOff>632771</xdr:colOff>
      <xdr:row>3</xdr:row>
      <xdr:rowOff>71621</xdr:rowOff>
    </xdr:to>
    <xdr:sp macro="" textlink="">
      <xdr:nvSpPr>
        <xdr:cNvPr id="7" name="Seta: para a Esquerda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10281596" y="6036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266700</xdr:colOff>
      <xdr:row>0</xdr:row>
      <xdr:rowOff>219075</xdr:rowOff>
    </xdr:from>
    <xdr:to>
      <xdr:col>11</xdr:col>
      <xdr:colOff>238125</xdr:colOff>
      <xdr:row>2</xdr:row>
      <xdr:rowOff>54451</xdr:rowOff>
    </xdr:to>
    <xdr:sp macro="" textlink="">
      <xdr:nvSpPr>
        <xdr:cNvPr id="8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10239375" y="219075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10</xdr:col>
      <xdr:colOff>794696</xdr:colOff>
      <xdr:row>2</xdr:row>
      <xdr:rowOff>136940</xdr:rowOff>
    </xdr:from>
    <xdr:to>
      <xdr:col>11</xdr:col>
      <xdr:colOff>194621</xdr:colOff>
      <xdr:row>3</xdr:row>
      <xdr:rowOff>81146</xdr:rowOff>
    </xdr:to>
    <xdr:sp macro="" textlink="">
      <xdr:nvSpPr>
        <xdr:cNvPr id="9" name="Seta: para a Esquerda 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 rot="10800000">
          <a:off x="10767371" y="61319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200026</xdr:colOff>
          <xdr:row>0</xdr:row>
          <xdr:rowOff>47625</xdr:rowOff>
        </xdr:from>
        <xdr:ext cx="1238250" cy="423708"/>
        <xdr:pic>
          <xdr:nvPicPr>
            <xdr:cNvPr id="2" name="Imagem 1">
              <a:extLst>
                <a:ext uri="{FF2B5EF4-FFF2-40B4-BE49-F238E27FC236}">
                  <a16:creationId xmlns="" xmlns:a16="http://schemas.microsoft.com/office/drawing/2014/main" id="{8FFC57C9-233A-4381-933C-63968BD4306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8630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00026" y="47625"/>
              <a:ext cx="1238250" cy="423708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>
    <xdr:from>
      <xdr:col>25</xdr:col>
      <xdr:colOff>224438</xdr:colOff>
      <xdr:row>10</xdr:row>
      <xdr:rowOff>61568</xdr:rowOff>
    </xdr:from>
    <xdr:to>
      <xdr:col>26</xdr:col>
      <xdr:colOff>150723</xdr:colOff>
      <xdr:row>11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F841A22F-D5CA-4F29-9CAC-95660EC4757A}"/>
            </a:ext>
          </a:extLst>
        </xdr:cNvPr>
        <xdr:cNvSpPr/>
      </xdr:nvSpPr>
      <xdr:spPr>
        <a:xfrm>
          <a:off x="15464438" y="1966568"/>
          <a:ext cx="535885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0</xdr:colOff>
      <xdr:row>8</xdr:row>
      <xdr:rowOff>0</xdr:rowOff>
    </xdr:from>
    <xdr:to>
      <xdr:col>26</xdr:col>
      <xdr:colOff>492369</xdr:colOff>
      <xdr:row>9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D2E97418-E83A-4C61-9F2F-55E39F8DF915}"/>
            </a:ext>
          </a:extLst>
        </xdr:cNvPr>
        <xdr:cNvSpPr/>
      </xdr:nvSpPr>
      <xdr:spPr>
        <a:xfrm>
          <a:off x="15240000" y="1524000"/>
          <a:ext cx="1101969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133351</xdr:colOff>
          <xdr:row>0</xdr:row>
          <xdr:rowOff>76200</xdr:rowOff>
        </xdr:from>
        <xdr:to>
          <xdr:col>0</xdr:col>
          <xdr:colOff>1304925</xdr:colOff>
          <xdr:row>2</xdr:row>
          <xdr:rowOff>150940</xdr:rowOff>
        </xdr:to>
        <xdr:pic>
          <xdr:nvPicPr>
            <xdr:cNvPr id="4" name="Imagem 3">
              <a:extLst>
                <a:ext uri="{FF2B5EF4-FFF2-40B4-BE49-F238E27FC236}">
                  <a16:creationId xmlns="" xmlns:a16="http://schemas.microsoft.com/office/drawing/2014/main" id="{00000000-0008-0000-0700-00000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6956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33351" y="76200"/>
              <a:ext cx="1171574" cy="45574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461321</xdr:colOff>
      <xdr:row>5</xdr:row>
      <xdr:rowOff>32165</xdr:rowOff>
    </xdr:from>
    <xdr:to>
      <xdr:col>5</xdr:col>
      <xdr:colOff>785171</xdr:colOff>
      <xdr:row>6</xdr:row>
      <xdr:rowOff>23996</xdr:rowOff>
    </xdr:to>
    <xdr:sp macro="" textlink="">
      <xdr:nvSpPr>
        <xdr:cNvPr id="8" name="Seta: para a Esquerda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/>
      </xdr:nvSpPr>
      <xdr:spPr>
        <a:xfrm>
          <a:off x="8405171" y="1051340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419100</xdr:colOff>
      <xdr:row>3</xdr:row>
      <xdr:rowOff>85725</xdr:rowOff>
    </xdr:from>
    <xdr:to>
      <xdr:col>6</xdr:col>
      <xdr:colOff>304800</xdr:colOff>
      <xdr:row>4</xdr:row>
      <xdr:rowOff>140176</xdr:rowOff>
    </xdr:to>
    <xdr:sp macro="" textlink="">
      <xdr:nvSpPr>
        <xdr:cNvPr id="9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8362950" y="6667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5</xdr:col>
      <xdr:colOff>947096</xdr:colOff>
      <xdr:row>5</xdr:row>
      <xdr:rowOff>41690</xdr:rowOff>
    </xdr:from>
    <xdr:to>
      <xdr:col>6</xdr:col>
      <xdr:colOff>261296</xdr:colOff>
      <xdr:row>6</xdr:row>
      <xdr:rowOff>33521</xdr:rowOff>
    </xdr:to>
    <xdr:sp macro="" textlink="">
      <xdr:nvSpPr>
        <xdr:cNvPr id="10" name="Seta: para a Esquerda 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 rot="10800000">
          <a:off x="8890946" y="1060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95348</xdr:colOff>
      <xdr:row>1</xdr:row>
      <xdr:rowOff>152399</xdr:rowOff>
    </xdr:from>
    <xdr:to>
      <xdr:col>6</xdr:col>
      <xdr:colOff>473633</xdr:colOff>
      <xdr:row>3</xdr:row>
      <xdr:rowOff>66675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873" y="400049"/>
          <a:ext cx="1245060" cy="409576"/>
        </a:xfrm>
        <a:prstGeom prst="rect">
          <a:avLst/>
        </a:prstGeom>
      </xdr:spPr>
    </xdr:pic>
    <xdr:clientData/>
  </xdr:twoCellAnchor>
  <xdr:twoCellAnchor>
    <xdr:from>
      <xdr:col>7</xdr:col>
      <xdr:colOff>476250</xdr:colOff>
      <xdr:row>2</xdr:row>
      <xdr:rowOff>123825</xdr:rowOff>
    </xdr:from>
    <xdr:to>
      <xdr:col>8</xdr:col>
      <xdr:colOff>561976</xdr:colOff>
      <xdr:row>4</xdr:row>
      <xdr:rowOff>142875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11496675" y="619125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REFORMA%20CAMPO%20DE%20FUTEBOL%20ESTADIO\OR&#199;AMENTO\BAND-2021-REFORMA%20CAMPO-OR&#199;AMENTO-R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Engeluga\DOCUME~1\ADMINI~1\CONFIG~1\Temp\Rar$DI11.110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GDRIVE\ENGELUGA%20-%20Copia\ENGELUGA\Clientes\Jardim\HEMODIALISE\OR&#199;AMENTO\PLANILHA%20OR&#199;AMENT&#193;RIA\JRD-2021-HEMODIALISE-PLA-R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GELUGA\Clientes\Jardim\2021\HEMODIALISE\OR&#199;AMENTO\PLANILHA%20OR&#199;AMENT&#193;RIA\JRD-2021-HEMODIALISE-PLA-R0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CAMARA\OR&#199;AMENTO\PLANILHA%20OR&#199;AMENT&#193;RIA\C&#243;pia%20de%20BAN-2021-CAMARA-OR&#199;AMENTO-R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IMAGENS"/>
      <sheetName val="REFERENCIA"/>
      <sheetName val="ORÇAMENTO_DES"/>
      <sheetName val="MEMORIA DE CALCULO AT"/>
      <sheetName val="BANCO DADOS ARQ"/>
      <sheetName val="COMPOSIÇÃO"/>
      <sheetName val="COTAÇÕES"/>
      <sheetName val="BDI "/>
      <sheetName val="CRONOGRAMA"/>
      <sheetName val="BAND-2021-REFORMA CAMPO-ORÇAMEN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8" t="str">
            <v>SIST./REF.:</v>
          </cell>
        </row>
      </sheetData>
      <sheetData sheetId="7"/>
      <sheetData sheetId="8"/>
      <sheetData sheetId="9">
        <row r="5">
          <cell r="A5" t="str">
            <v>OBJETO:</v>
          </cell>
        </row>
      </sheetData>
      <sheetData sheetId="10" refreshError="1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sheet1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 t="str">
            <v>DESCRICAO DO INSUMO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 DES E S DES"/>
      <sheetName val="COTAÇÕES"/>
      <sheetName val="CRONOGRAMA DES"/>
      <sheetName val="COTAÇÕES XXX"/>
      <sheetName val="CRONOGRAMA S DES"/>
      <sheetName val="BDI C DES 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"/>
      <sheetName val="COTAÇÕES"/>
      <sheetName val="COTAÇÕES XXX"/>
      <sheetName val="CRONOGRAMA S DES"/>
      <sheetName val="BDI C DES "/>
      <sheetName val="BDI S DES"/>
      <sheetName val="JRD-2021-HEMODIALISE-PLA-R03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 refreshError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MEMORIA DE CALCULO AT"/>
      <sheetName val="COMPOSIÇÃO"/>
      <sheetName val="COTAÇÕES"/>
      <sheetName val="BANCO DADOS ARQ"/>
      <sheetName val="BANCO DADOS INC"/>
      <sheetName val="BDI "/>
      <sheetName val="CRONOGRAMA"/>
      <sheetName val="Cópia de BAN-2021-CAMARA-ORÇAME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PREFEITURA MUNICIPAL DE BANDEIRANTES</v>
          </cell>
        </row>
      </sheetData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queryTables/queryTable1.xml><?xml version="1.0" encoding="utf-8"?>
<queryTable xmlns="http://schemas.openxmlformats.org/spreadsheetml/2006/main" name="000 - VERGA PORTA GERAL" connectionId="4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000 - TABELA DE AMBIENTES GERAL" connectionId="2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005 - PISO DE CONCRETO COM PINTURA ACRÍLICA" connectionId="42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005 - RODAPÉ CERÂMICO" connectionId="43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005 - PISO 60X60CM GERAL A INSTALAR" connectionId="41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004 - FORRO DRYWALL" connectionId="31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000 -  VERGA PORTA GERAL_1" growShrinkType="overwriteClear" connectionId="1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000 - TABELA DE AMBIENTES GERAL_1" growShrinkType="overwriteClear" connectionId="3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000 - VERGA_CONTRAVERGA JANELAS GERAL_1" growShrinkType="overwriteClear" connectionId="7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003 - PEITORIL DE GRANITO PARA JANELAS" connectionId="2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003 - JANELAS_2" connectionId="21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004 - INSTALAÇÃO DE AZULEJO - H _ 1_80M - TOTAL" connectionId="35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004 - COBERTURA" connectionId="27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000 - VERGA_CONTRAVERGA JANELAS GERAL" connectionId="5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003 - JANELAS" connectionId="20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004 - FORRO PVC" connectionId="33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003 - PORTAS_5" connectionId="25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id="3" name="Tabela3" displayName="Tabela3" ref="B13:O69" totalsRowCount="1" headerRowDxfId="32" headerRowBorderDxfId="31" tableBorderDxfId="30" headerRowCellStyle="Vírgula">
  <autoFilter ref="B13:O68"/>
  <tableColumns count="14">
    <tableColumn id="1" name="ITEM" dataDxfId="29" totalsRowDxfId="28"/>
    <tableColumn id="2" name="SERVIÇO/ INSUMO" dataDxfId="27" totalsRowDxfId="26"/>
    <tableColumn id="3" name="REFERENCIAL" dataDxfId="25" totalsRowDxfId="24"/>
    <tableColumn id="4" name="CÓD ENG" dataDxfId="23" totalsRowDxfId="22"/>
    <tableColumn id="5" name="CÓDIGO" dataDxfId="21" totalsRowDxfId="20"/>
    <tableColumn id="6" name="DESCRIÇÃO" dataDxfId="19" totalsRowDxfId="18"/>
    <tableColumn id="7" name="UNIDADE" dataDxfId="17" totalsRowDxfId="16"/>
    <tableColumn id="8" name="QUANTIDADE" dataDxfId="15" totalsRowDxfId="14"/>
    <tableColumn id="9" name="CUSTO UNITÁRIO C/ DES" dataDxfId="13" totalsRowDxfId="12"/>
    <tableColumn id="12" name="CUSTO UNITÁRIO S/ DES" dataDxfId="11" totalsRowDxfId="10"/>
    <tableColumn id="10" name="CUSTO UNITÁRIO  C/BDI C/ DES" dataDxfId="9" totalsRowDxfId="8"/>
    <tableColumn id="13" name="CUSTO UNITÁRIO C/BDI S/ DES " dataDxfId="7" totalsRowDxfId="6"/>
    <tableColumn id="11" name="CUSTO TOTAL C/ BDI C/ DES " dataDxfId="5" totalsRowDxfId="4"/>
    <tableColumn id="15" name="CUSTO TOTAL C/ BDI S/ DES" dataDxfId="3" totalsRow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queryTable" Target="../queryTables/queryTable17.xml"/><Relationship Id="rId4" Type="http://schemas.openxmlformats.org/officeDocument/2006/relationships/queryTable" Target="../queryTables/queryTable1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6.xml"/><Relationship Id="rId13" Type="http://schemas.openxmlformats.org/officeDocument/2006/relationships/queryTable" Target="../queryTables/queryTable11.xml"/><Relationship Id="rId3" Type="http://schemas.openxmlformats.org/officeDocument/2006/relationships/queryTable" Target="../queryTables/queryTable1.xml"/><Relationship Id="rId7" Type="http://schemas.openxmlformats.org/officeDocument/2006/relationships/queryTable" Target="../queryTables/queryTable5.xml"/><Relationship Id="rId12" Type="http://schemas.openxmlformats.org/officeDocument/2006/relationships/queryTable" Target="../queryTables/queryTable10.xml"/><Relationship Id="rId2" Type="http://schemas.openxmlformats.org/officeDocument/2006/relationships/drawing" Target="../drawings/drawing4.xml"/><Relationship Id="rId16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4.xml"/><Relationship Id="rId11" Type="http://schemas.openxmlformats.org/officeDocument/2006/relationships/queryTable" Target="../queryTables/queryTable9.xml"/><Relationship Id="rId5" Type="http://schemas.openxmlformats.org/officeDocument/2006/relationships/queryTable" Target="../queryTables/queryTable3.xml"/><Relationship Id="rId15" Type="http://schemas.openxmlformats.org/officeDocument/2006/relationships/queryTable" Target="../queryTables/queryTable13.xml"/><Relationship Id="rId10" Type="http://schemas.openxmlformats.org/officeDocument/2006/relationships/queryTable" Target="../queryTables/queryTable8.xml"/><Relationship Id="rId4" Type="http://schemas.openxmlformats.org/officeDocument/2006/relationships/queryTable" Target="../queryTables/queryTable2.xml"/><Relationship Id="rId9" Type="http://schemas.openxmlformats.org/officeDocument/2006/relationships/queryTable" Target="../queryTables/queryTable7.xml"/><Relationship Id="rId14" Type="http://schemas.openxmlformats.org/officeDocument/2006/relationships/queryTable" Target="../queryTables/queryTable1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B15"/>
  <sheetViews>
    <sheetView workbookViewId="0"/>
  </sheetViews>
  <sheetFormatPr defaultColWidth="9.140625" defaultRowHeight="12.75" x14ac:dyDescent="0.2"/>
  <cols>
    <col min="1" max="1" width="50.5703125" style="38" customWidth="1"/>
    <col min="2" max="2" width="48.42578125" style="169" customWidth="1"/>
    <col min="3" max="16384" width="9.140625" style="35"/>
  </cols>
  <sheetData>
    <row r="1" spans="1:2" ht="91.5" customHeight="1" x14ac:dyDescent="0.2">
      <c r="A1" s="37" t="s">
        <v>80</v>
      </c>
    </row>
    <row r="2" spans="1:2" ht="81.75" customHeight="1" x14ac:dyDescent="0.2">
      <c r="A2" s="37" t="s">
        <v>82</v>
      </c>
    </row>
    <row r="3" spans="1:2" ht="70.5" customHeight="1" x14ac:dyDescent="0.2">
      <c r="A3" s="37" t="s">
        <v>83</v>
      </c>
    </row>
    <row r="4" spans="1:2" ht="96.75" customHeight="1" x14ac:dyDescent="0.2">
      <c r="A4" s="37" t="s">
        <v>85</v>
      </c>
    </row>
    <row r="5" spans="1:2" ht="77.25" customHeight="1" x14ac:dyDescent="0.2">
      <c r="A5" s="37" t="s">
        <v>64</v>
      </c>
    </row>
    <row r="6" spans="1:2" ht="88.5" customHeight="1" x14ac:dyDescent="0.2">
      <c r="A6" s="37" t="s">
        <v>87</v>
      </c>
    </row>
    <row r="7" spans="1:2" ht="87.75" customHeight="1" x14ac:dyDescent="0.2">
      <c r="A7" s="38" t="s">
        <v>92</v>
      </c>
    </row>
    <row r="8" spans="1:2" ht="87.75" customHeight="1" x14ac:dyDescent="0.2">
      <c r="A8" s="38" t="str">
        <f>REFERENCIA!A10</f>
        <v>PREFEITURA MUNICIPAL DE ÁGUA CLARA</v>
      </c>
    </row>
    <row r="9" spans="1:2" ht="87" customHeight="1" x14ac:dyDescent="0.2">
      <c r="A9" s="38" t="str">
        <f>REFERENCIA!A11</f>
        <v>PREFEITURA MUNICIPAL DE CAARAPÓ</v>
      </c>
    </row>
    <row r="10" spans="1:2" ht="87" customHeight="1" x14ac:dyDescent="0.2">
      <c r="A10" s="38" t="str">
        <f>REFERENCIA!A12</f>
        <v>PREFEITURA MUNICIPAL DE JARAGUARI</v>
      </c>
    </row>
    <row r="11" spans="1:2" ht="87" customHeight="1" x14ac:dyDescent="0.2">
      <c r="A11" s="38" t="str">
        <f>REFERENCIA!A13</f>
        <v>PREFEITURA MUNICIPAL DE JARDIM</v>
      </c>
    </row>
    <row r="12" spans="1:2" ht="87" customHeight="1" x14ac:dyDescent="0.2">
      <c r="A12" s="38" t="str">
        <f>REFERENCIA!A14</f>
        <v>PREFEITURA MUNICIPAL DE RIBAS DO RIO PARDO</v>
      </c>
    </row>
    <row r="13" spans="1:2" ht="87" customHeight="1" x14ac:dyDescent="0.2">
      <c r="A13" s="38" t="str">
        <f>REFERENCIA!A15</f>
        <v>PREFEITURA MUNICIPAL DE SELVÍRIA</v>
      </c>
    </row>
    <row r="14" spans="1:2" ht="87" customHeight="1" x14ac:dyDescent="0.2">
      <c r="A14" s="38" t="str">
        <f>REFERENCIA!A16</f>
        <v>PREFEITURA MUNICIPAL DE LADÁRIO</v>
      </c>
    </row>
    <row r="15" spans="1:2" ht="105" customHeight="1" x14ac:dyDescent="0.2">
      <c r="A15" s="163" t="s">
        <v>272</v>
      </c>
      <c r="B15" s="30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50"/>
  <sheetViews>
    <sheetView workbookViewId="0"/>
  </sheetViews>
  <sheetFormatPr defaultColWidth="9.140625" defaultRowHeight="19.5" outlineLevelRow="1" x14ac:dyDescent="0.25"/>
  <cols>
    <col min="1" max="1" width="9.140625" style="113"/>
    <col min="2" max="2" width="81.140625" style="113" bestFit="1" customWidth="1"/>
    <col min="3" max="3" width="16.7109375" style="113" bestFit="1" customWidth="1"/>
    <col min="4" max="4" width="6.7109375" style="113" bestFit="1" customWidth="1"/>
    <col min="5" max="5" width="29.28515625" style="113" bestFit="1" customWidth="1"/>
    <col min="6" max="6" width="13" style="113" bestFit="1" customWidth="1"/>
    <col min="7" max="7" width="9.28515625" style="113" customWidth="1"/>
    <col min="8" max="8" width="18.28515625" style="113" bestFit="1" customWidth="1"/>
    <col min="9" max="9" width="11.140625" style="113" customWidth="1"/>
    <col min="10" max="11" width="9.140625" style="113"/>
    <col min="12" max="12" width="44.42578125" style="114" bestFit="1" customWidth="1"/>
    <col min="13" max="13" width="19.28515625" style="114" bestFit="1" customWidth="1"/>
    <col min="14" max="14" width="44.42578125" style="114" bestFit="1" customWidth="1"/>
    <col min="15" max="15" width="53.42578125" style="114" bestFit="1" customWidth="1"/>
    <col min="16" max="16" width="6.85546875" style="113" bestFit="1" customWidth="1"/>
    <col min="17" max="17" width="13.140625" style="113" bestFit="1" customWidth="1"/>
    <col min="18" max="18" width="17.140625" style="114" bestFit="1" customWidth="1"/>
    <col min="19" max="19" width="33.42578125" style="114" bestFit="1" customWidth="1"/>
    <col min="20" max="20" width="11.7109375" style="114" bestFit="1" customWidth="1"/>
    <col min="21" max="21" width="7" style="114" bestFit="1" customWidth="1"/>
    <col min="22" max="22" width="15.28515625" style="113" customWidth="1"/>
    <col min="23" max="23" width="33.42578125" style="113" bestFit="1" customWidth="1"/>
    <col min="24" max="24" width="11.7109375" style="113" bestFit="1" customWidth="1"/>
    <col min="25" max="25" width="10.42578125" style="113" bestFit="1" customWidth="1"/>
    <col min="26" max="26" width="8.42578125" style="113" bestFit="1" customWidth="1"/>
    <col min="27" max="27" width="16.7109375" style="113" bestFit="1" customWidth="1"/>
    <col min="28" max="28" width="27.42578125" style="113" bestFit="1" customWidth="1"/>
    <col min="29" max="29" width="81.140625" style="113" bestFit="1" customWidth="1"/>
    <col min="30" max="30" width="6" style="113" bestFit="1" customWidth="1"/>
    <col min="31" max="31" width="23.28515625" style="113" bestFit="1" customWidth="1"/>
    <col min="32" max="32" width="22.85546875" style="113" bestFit="1" customWidth="1"/>
    <col min="33" max="33" width="81.140625" style="113" bestFit="1" customWidth="1"/>
    <col min="34" max="34" width="6.140625" style="113" bestFit="1" customWidth="1"/>
    <col min="35" max="35" width="9.140625" style="113"/>
    <col min="36" max="36" width="38" style="113" bestFit="1" customWidth="1"/>
    <col min="37" max="37" width="40.85546875" style="113" bestFit="1" customWidth="1"/>
    <col min="38" max="38" width="7.85546875" style="113" bestFit="1" customWidth="1"/>
    <col min="39" max="39" width="53.140625" style="113" bestFit="1" customWidth="1"/>
    <col min="40" max="40" width="14.42578125" style="113" bestFit="1" customWidth="1"/>
    <col min="41" max="41" width="10.28515625" style="113" bestFit="1" customWidth="1"/>
    <col min="42" max="42" width="17.85546875" style="113" bestFit="1" customWidth="1"/>
    <col min="43" max="43" width="24" style="113" bestFit="1" customWidth="1"/>
    <col min="44" max="44" width="15" style="113" bestFit="1" customWidth="1"/>
    <col min="45" max="16384" width="9.140625" style="113"/>
  </cols>
  <sheetData>
    <row r="2" spans="2:7" x14ac:dyDescent="0.25">
      <c r="B2" s="467" t="s">
        <v>169</v>
      </c>
      <c r="C2" s="468"/>
      <c r="D2" s="468"/>
      <c r="E2" s="468"/>
      <c r="F2" s="468"/>
      <c r="G2" s="469"/>
    </row>
    <row r="3" spans="2:7" x14ac:dyDescent="0.25">
      <c r="B3" s="470"/>
      <c r="C3" s="471"/>
      <c r="D3" s="471"/>
      <c r="E3" s="471"/>
      <c r="F3" s="471"/>
      <c r="G3" s="472"/>
    </row>
    <row r="4" spans="2:7" x14ac:dyDescent="0.25">
      <c r="B4" s="470"/>
      <c r="C4" s="471"/>
      <c r="D4" s="471"/>
      <c r="E4" s="471"/>
      <c r="F4" s="471"/>
      <c r="G4" s="472"/>
    </row>
    <row r="5" spans="2:7" x14ac:dyDescent="0.25">
      <c r="B5" s="470"/>
      <c r="C5" s="471"/>
      <c r="D5" s="471"/>
      <c r="E5" s="471"/>
      <c r="F5" s="471"/>
      <c r="G5" s="472"/>
    </row>
    <row r="6" spans="2:7" x14ac:dyDescent="0.25">
      <c r="B6" s="473"/>
      <c r="C6" s="474"/>
      <c r="D6" s="474"/>
      <c r="E6" s="474"/>
      <c r="F6" s="474"/>
      <c r="G6" s="475"/>
    </row>
    <row r="8" spans="2:7" x14ac:dyDescent="0.25">
      <c r="B8" s="115" t="s">
        <v>178</v>
      </c>
      <c r="C8" s="116"/>
      <c r="D8" s="116"/>
      <c r="E8" s="116"/>
      <c r="F8" s="117"/>
      <c r="G8" s="118"/>
    </row>
    <row r="9" spans="2:7" hidden="1" outlineLevel="1" x14ac:dyDescent="0.25">
      <c r="B9" s="113" t="s">
        <v>179</v>
      </c>
      <c r="C9" s="113" t="s">
        <v>180</v>
      </c>
      <c r="D9" s="113" t="s">
        <v>181</v>
      </c>
      <c r="E9" s="113" t="s">
        <v>182</v>
      </c>
      <c r="F9" s="113" t="s">
        <v>183</v>
      </c>
    </row>
    <row r="10" spans="2:7" hidden="1" outlineLevel="1" x14ac:dyDescent="0.25">
      <c r="B10" s="113" t="s">
        <v>184</v>
      </c>
      <c r="C10" s="113">
        <v>2</v>
      </c>
      <c r="D10" s="113" t="s">
        <v>185</v>
      </c>
      <c r="E10" s="113" t="s">
        <v>186</v>
      </c>
      <c r="F10" s="113" t="s">
        <v>187</v>
      </c>
    </row>
    <row r="11" spans="2:7" hidden="1" outlineLevel="1" x14ac:dyDescent="0.25">
      <c r="B11" s="113" t="s">
        <v>188</v>
      </c>
      <c r="C11" s="113">
        <v>1</v>
      </c>
      <c r="E11" s="113" t="s">
        <v>189</v>
      </c>
    </row>
    <row r="12" spans="2:7" hidden="1" outlineLevel="1" x14ac:dyDescent="0.25">
      <c r="B12" s="113" t="s">
        <v>190</v>
      </c>
      <c r="C12" s="113">
        <v>3</v>
      </c>
      <c r="D12" s="113" t="s">
        <v>191</v>
      </c>
      <c r="E12" s="113" t="s">
        <v>192</v>
      </c>
      <c r="F12" s="113" t="s">
        <v>193</v>
      </c>
    </row>
    <row r="13" spans="2:7" hidden="1" outlineLevel="1" x14ac:dyDescent="0.25"/>
    <row r="14" spans="2:7" hidden="1" outlineLevel="1" x14ac:dyDescent="0.25"/>
    <row r="15" spans="2:7" hidden="1" outlineLevel="1" x14ac:dyDescent="0.25"/>
    <row r="16" spans="2:7" hidden="1" outlineLevel="1" x14ac:dyDescent="0.25"/>
    <row r="17" spans="2:36" hidden="1" outlineLevel="1" x14ac:dyDescent="0.25">
      <c r="B17" s="114"/>
      <c r="C17" s="114"/>
      <c r="D17" s="114"/>
      <c r="E17" s="114"/>
    </row>
    <row r="18" spans="2:36" hidden="1" outlineLevel="1" x14ac:dyDescent="0.25">
      <c r="B18" s="114"/>
      <c r="C18" s="114"/>
      <c r="D18" s="114"/>
      <c r="E18" s="114"/>
    </row>
    <row r="19" spans="2:36" collapsed="1" x14ac:dyDescent="0.25"/>
    <row r="20" spans="2:36" x14ac:dyDescent="0.25">
      <c r="B20" s="115" t="s">
        <v>194</v>
      </c>
      <c r="C20" s="116"/>
      <c r="D20" s="116"/>
      <c r="E20" s="116"/>
      <c r="F20" s="117"/>
      <c r="G20" s="118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</row>
    <row r="21" spans="2:36" hidden="1" outlineLevel="1" x14ac:dyDescent="0.25">
      <c r="B21" s="119" t="s">
        <v>179</v>
      </c>
      <c r="C21" s="119" t="s">
        <v>147</v>
      </c>
      <c r="D21" s="119" t="s">
        <v>181</v>
      </c>
      <c r="E21" s="119" t="s">
        <v>148</v>
      </c>
      <c r="F21" s="119" t="s">
        <v>45</v>
      </c>
      <c r="G21" s="119"/>
    </row>
    <row r="22" spans="2:36" hidden="1" outlineLevel="1" x14ac:dyDescent="0.25"/>
    <row r="23" spans="2:36" hidden="1" outlineLevel="1" x14ac:dyDescent="0.25"/>
    <row r="24" spans="2:36" hidden="1" outlineLevel="1" x14ac:dyDescent="0.25">
      <c r="B24" s="113" t="s">
        <v>220</v>
      </c>
      <c r="C24" s="113" t="s">
        <v>39</v>
      </c>
      <c r="D24" s="113" t="s">
        <v>221</v>
      </c>
      <c r="E24" s="113">
        <v>1</v>
      </c>
      <c r="F24" s="113" t="s">
        <v>222</v>
      </c>
    </row>
    <row r="25" spans="2:36" hidden="1" outlineLevel="1" x14ac:dyDescent="0.25"/>
    <row r="26" spans="2:36" hidden="1" outlineLevel="1" x14ac:dyDescent="0.25">
      <c r="B26" s="113" t="s">
        <v>223</v>
      </c>
    </row>
    <row r="27" spans="2:36" hidden="1" outlineLevel="1" x14ac:dyDescent="0.25">
      <c r="B27" s="113" t="s">
        <v>224</v>
      </c>
      <c r="C27" s="113" t="s">
        <v>225</v>
      </c>
      <c r="D27" s="113" t="s">
        <v>226</v>
      </c>
      <c r="E27" s="113">
        <v>6</v>
      </c>
      <c r="F27" s="113" t="s">
        <v>227</v>
      </c>
    </row>
    <row r="28" spans="2:36" hidden="1" outlineLevel="1" x14ac:dyDescent="0.25"/>
    <row r="29" spans="2:36" hidden="1" outlineLevel="1" x14ac:dyDescent="0.25">
      <c r="B29" s="113" t="s">
        <v>195</v>
      </c>
    </row>
    <row r="30" spans="2:36" hidden="1" outlineLevel="1" x14ac:dyDescent="0.25">
      <c r="B30" s="113" t="s">
        <v>196</v>
      </c>
      <c r="C30" s="113" t="s">
        <v>197</v>
      </c>
      <c r="D30" s="113" t="s">
        <v>198</v>
      </c>
      <c r="E30" s="113">
        <v>4</v>
      </c>
      <c r="F30" s="113" t="s">
        <v>199</v>
      </c>
    </row>
    <row r="31" spans="2:36" hidden="1" outlineLevel="1" x14ac:dyDescent="0.25">
      <c r="B31" s="113" t="s">
        <v>200</v>
      </c>
      <c r="C31" s="113" t="s">
        <v>201</v>
      </c>
      <c r="D31" s="113" t="s">
        <v>202</v>
      </c>
      <c r="E31" s="113">
        <v>2</v>
      </c>
      <c r="F31" s="113" t="s">
        <v>203</v>
      </c>
    </row>
    <row r="32" spans="2:36" hidden="1" outlineLevel="1" x14ac:dyDescent="0.25">
      <c r="B32" s="113" t="s">
        <v>204</v>
      </c>
      <c r="C32" s="113" t="s">
        <v>205</v>
      </c>
      <c r="D32" s="113" t="s">
        <v>206</v>
      </c>
      <c r="E32" s="113">
        <v>18</v>
      </c>
      <c r="F32" s="113" t="s">
        <v>207</v>
      </c>
    </row>
    <row r="33" spans="2:7" hidden="1" outlineLevel="1" x14ac:dyDescent="0.25">
      <c r="B33" s="113" t="s">
        <v>208</v>
      </c>
      <c r="C33" s="113" t="s">
        <v>209</v>
      </c>
      <c r="D33" s="113" t="s">
        <v>210</v>
      </c>
      <c r="E33" s="113">
        <v>4</v>
      </c>
      <c r="F33" s="113" t="s">
        <v>211</v>
      </c>
    </row>
    <row r="34" spans="2:7" hidden="1" outlineLevel="1" x14ac:dyDescent="0.25"/>
    <row r="35" spans="2:7" hidden="1" outlineLevel="1" x14ac:dyDescent="0.25">
      <c r="B35" s="113" t="s">
        <v>228</v>
      </c>
    </row>
    <row r="36" spans="2:7" hidden="1" outlineLevel="1" x14ac:dyDescent="0.25">
      <c r="B36" s="113" t="s">
        <v>229</v>
      </c>
      <c r="C36" s="113" t="s">
        <v>230</v>
      </c>
      <c r="D36" s="113" t="s">
        <v>231</v>
      </c>
      <c r="E36" s="113">
        <v>1</v>
      </c>
      <c r="F36" s="113" t="s">
        <v>232</v>
      </c>
    </row>
    <row r="37" spans="2:7" hidden="1" outlineLevel="1" x14ac:dyDescent="0.25"/>
    <row r="38" spans="2:7" hidden="1" outlineLevel="1" x14ac:dyDescent="0.25"/>
    <row r="39" spans="2:7" hidden="1" outlineLevel="1" x14ac:dyDescent="0.25"/>
    <row r="40" spans="2:7" hidden="1" outlineLevel="1" x14ac:dyDescent="0.25"/>
    <row r="41" spans="2:7" collapsed="1" x14ac:dyDescent="0.25"/>
    <row r="42" spans="2:7" x14ac:dyDescent="0.25">
      <c r="B42" s="115" t="s">
        <v>212</v>
      </c>
      <c r="C42" s="116"/>
      <c r="D42" s="116"/>
      <c r="E42" s="116"/>
      <c r="F42" s="117"/>
      <c r="G42" s="118"/>
    </row>
    <row r="43" spans="2:7" hidden="1" outlineLevel="1" x14ac:dyDescent="0.25">
      <c r="B43" s="113" t="s">
        <v>179</v>
      </c>
      <c r="C43" s="113" t="s">
        <v>181</v>
      </c>
      <c r="D43" s="113" t="s">
        <v>213</v>
      </c>
      <c r="E43" s="113" t="s">
        <v>45</v>
      </c>
      <c r="F43" s="113" t="s">
        <v>214</v>
      </c>
    </row>
    <row r="44" spans="2:7" hidden="1" outlineLevel="1" x14ac:dyDescent="0.25"/>
    <row r="45" spans="2:7" hidden="1" outlineLevel="1" x14ac:dyDescent="0.25">
      <c r="B45" s="113" t="s">
        <v>215</v>
      </c>
    </row>
    <row r="46" spans="2:7" hidden="1" outlineLevel="1" x14ac:dyDescent="0.25">
      <c r="B46" s="113" t="s">
        <v>216</v>
      </c>
      <c r="C46" s="113" t="s">
        <v>217</v>
      </c>
      <c r="D46" s="113">
        <v>32</v>
      </c>
      <c r="E46" s="113" t="s">
        <v>218</v>
      </c>
      <c r="F46" s="113" t="s">
        <v>219</v>
      </c>
    </row>
    <row r="47" spans="2:7" hidden="1" outlineLevel="1" x14ac:dyDescent="0.25">
      <c r="B47" s="113">
        <v>32</v>
      </c>
    </row>
    <row r="48" spans="2:7" hidden="1" outlineLevel="1" x14ac:dyDescent="0.25"/>
    <row r="49" hidden="1" outlineLevel="1" x14ac:dyDescent="0.25"/>
    <row r="50" collapsed="1" x14ac:dyDescent="0.25"/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54"/>
  <sheetViews>
    <sheetView workbookViewId="0">
      <selection activeCell="O25" sqref="O25"/>
    </sheetView>
  </sheetViews>
  <sheetFormatPr defaultColWidth="8.85546875" defaultRowHeight="12.75" x14ac:dyDescent="0.2"/>
  <cols>
    <col min="1" max="1" width="21.28515625" style="4" customWidth="1"/>
    <col min="2" max="2" width="21.85546875" style="4" customWidth="1"/>
    <col min="3" max="3" width="18.28515625" style="4" customWidth="1"/>
    <col min="4" max="4" width="23.5703125" style="4" customWidth="1"/>
    <col min="5" max="5" width="16.140625" style="4" customWidth="1"/>
    <col min="6" max="6" width="9.5703125" style="4" customWidth="1"/>
    <col min="7" max="16384" width="8.85546875" style="4"/>
  </cols>
  <sheetData>
    <row r="1" spans="1:6" x14ac:dyDescent="0.2">
      <c r="A1" s="14"/>
      <c r="B1" s="671" t="s">
        <v>1</v>
      </c>
      <c r="C1" s="672"/>
      <c r="D1" s="672"/>
      <c r="E1" s="672"/>
      <c r="F1" s="673"/>
    </row>
    <row r="2" spans="1:6" ht="14.25" x14ac:dyDescent="0.2">
      <c r="A2" s="5"/>
      <c r="B2" s="674" t="s">
        <v>92</v>
      </c>
      <c r="C2" s="675"/>
      <c r="D2" s="675"/>
      <c r="E2" s="675"/>
      <c r="F2" s="676"/>
    </row>
    <row r="3" spans="1:6" x14ac:dyDescent="0.2">
      <c r="A3" s="5"/>
      <c r="B3" s="677" t="s">
        <v>29</v>
      </c>
      <c r="C3" s="678"/>
      <c r="D3" s="678"/>
      <c r="E3" s="678"/>
      <c r="F3" s="679"/>
    </row>
    <row r="4" spans="1:6" ht="20.25" x14ac:dyDescent="0.2">
      <c r="A4" s="662" t="s">
        <v>299</v>
      </c>
      <c r="B4" s="662"/>
      <c r="C4" s="662"/>
      <c r="D4" s="662"/>
      <c r="E4" s="662"/>
      <c r="F4" s="662"/>
    </row>
    <row r="5" spans="1:6" ht="19.5" customHeight="1" x14ac:dyDescent="0.2">
      <c r="A5" s="146" t="s">
        <v>133</v>
      </c>
      <c r="B5" s="680" t="s">
        <v>565</v>
      </c>
      <c r="C5" s="681"/>
      <c r="D5" s="682"/>
      <c r="E5" s="127" t="s">
        <v>41</v>
      </c>
      <c r="F5" s="148"/>
    </row>
    <row r="6" spans="1:6" ht="12.6" customHeight="1" x14ac:dyDescent="0.2">
      <c r="A6" s="146" t="s">
        <v>2</v>
      </c>
      <c r="B6" s="683" t="s">
        <v>94</v>
      </c>
      <c r="C6" s="684"/>
      <c r="D6" s="685"/>
      <c r="E6" s="665"/>
      <c r="F6" s="666"/>
    </row>
    <row r="7" spans="1:6" ht="12.6" customHeight="1" x14ac:dyDescent="0.2">
      <c r="A7" s="146" t="s">
        <v>3</v>
      </c>
      <c r="B7" s="683" t="s">
        <v>566</v>
      </c>
      <c r="C7" s="684"/>
      <c r="D7" s="685"/>
      <c r="E7" s="686" t="s">
        <v>105</v>
      </c>
      <c r="F7" s="687"/>
    </row>
    <row r="8" spans="1:6" ht="18" customHeight="1" x14ac:dyDescent="0.2">
      <c r="A8" s="146" t="s">
        <v>59</v>
      </c>
      <c r="B8" s="690" t="s">
        <v>578</v>
      </c>
      <c r="C8" s="690"/>
      <c r="D8" s="691"/>
      <c r="E8" s="688"/>
      <c r="F8" s="689"/>
    </row>
    <row r="9" spans="1:6" ht="12" customHeight="1" x14ac:dyDescent="0.2">
      <c r="A9" s="6" t="s">
        <v>20</v>
      </c>
      <c r="B9" s="654" t="s">
        <v>260</v>
      </c>
      <c r="C9" s="655"/>
      <c r="D9" s="655"/>
      <c r="E9" s="655"/>
      <c r="F9" s="656"/>
    </row>
    <row r="10" spans="1:6" x14ac:dyDescent="0.2">
      <c r="A10" s="8"/>
      <c r="B10" s="149"/>
      <c r="C10" s="149"/>
      <c r="D10" s="149"/>
      <c r="E10" s="149"/>
      <c r="F10" s="7"/>
    </row>
    <row r="11" spans="1:6" x14ac:dyDescent="0.2">
      <c r="A11" s="11" t="s">
        <v>21</v>
      </c>
      <c r="B11" s="149"/>
      <c r="C11" s="149"/>
      <c r="D11" s="150"/>
      <c r="E11" s="150"/>
      <c r="F11" s="9"/>
    </row>
    <row r="12" spans="1:6" x14ac:dyDescent="0.2">
      <c r="A12" s="8"/>
      <c r="B12" s="149" t="s">
        <v>22</v>
      </c>
      <c r="C12" s="151">
        <v>3.65</v>
      </c>
      <c r="D12" s="152" t="s">
        <v>0</v>
      </c>
      <c r="E12" s="150"/>
      <c r="F12" s="9"/>
    </row>
    <row r="13" spans="1:6" x14ac:dyDescent="0.2">
      <c r="A13" s="8"/>
      <c r="B13" s="149" t="s">
        <v>23</v>
      </c>
      <c r="C13" s="153">
        <v>5</v>
      </c>
      <c r="D13" s="152" t="s">
        <v>0</v>
      </c>
      <c r="E13" s="150"/>
      <c r="F13" s="9"/>
    </row>
    <row r="14" spans="1:6" x14ac:dyDescent="0.2">
      <c r="A14" s="8"/>
      <c r="B14" s="149" t="s">
        <v>24</v>
      </c>
      <c r="C14" s="12">
        <v>100</v>
      </c>
      <c r="D14" s="152" t="s">
        <v>0</v>
      </c>
      <c r="E14" s="150"/>
      <c r="F14" s="9"/>
    </row>
    <row r="15" spans="1:6" x14ac:dyDescent="0.2">
      <c r="A15" s="8"/>
      <c r="B15" s="149" t="s">
        <v>28</v>
      </c>
      <c r="C15" s="12">
        <v>4.5</v>
      </c>
      <c r="D15" s="152" t="s">
        <v>0</v>
      </c>
      <c r="E15" s="150"/>
      <c r="F15" s="9"/>
    </row>
    <row r="16" spans="1:6" x14ac:dyDescent="0.2">
      <c r="A16" s="8"/>
      <c r="B16" s="154" t="s">
        <v>25</v>
      </c>
      <c r="C16" s="155">
        <v>13.15</v>
      </c>
      <c r="D16" s="156" t="s">
        <v>0</v>
      </c>
      <c r="E16" s="157"/>
      <c r="F16" s="9"/>
    </row>
    <row r="17" spans="1:6" x14ac:dyDescent="0.2">
      <c r="A17" s="8"/>
      <c r="B17" s="149"/>
      <c r="C17" s="149"/>
      <c r="D17" s="157"/>
      <c r="E17" s="657" t="s">
        <v>26</v>
      </c>
      <c r="F17" s="9"/>
    </row>
    <row r="18" spans="1:6" x14ac:dyDescent="0.2">
      <c r="A18" s="8"/>
      <c r="B18" s="158" t="s">
        <v>261</v>
      </c>
      <c r="C18" s="158" t="s">
        <v>262</v>
      </c>
      <c r="D18" s="157" t="s">
        <v>263</v>
      </c>
      <c r="E18" s="658"/>
      <c r="F18" s="9"/>
    </row>
    <row r="19" spans="1:6" x14ac:dyDescent="0.2">
      <c r="A19" s="8" t="s">
        <v>264</v>
      </c>
      <c r="B19" s="159">
        <v>0.03</v>
      </c>
      <c r="C19" s="159">
        <v>0.04</v>
      </c>
      <c r="D19" s="159">
        <v>5.5E-2</v>
      </c>
      <c r="E19" s="58">
        <v>3</v>
      </c>
      <c r="F19" s="9"/>
    </row>
    <row r="20" spans="1:6" x14ac:dyDescent="0.2">
      <c r="A20" s="8" t="s">
        <v>265</v>
      </c>
      <c r="B20" s="159">
        <v>8.0000000000000002E-3</v>
      </c>
      <c r="C20" s="159">
        <v>8.0000000000000002E-3</v>
      </c>
      <c r="D20" s="159">
        <v>0.01</v>
      </c>
      <c r="E20" s="58">
        <v>0.8</v>
      </c>
      <c r="F20" s="9"/>
    </row>
    <row r="21" spans="1:6" x14ac:dyDescent="0.2">
      <c r="A21" s="8" t="s">
        <v>266</v>
      </c>
      <c r="B21" s="159">
        <v>9.7000000000000003E-3</v>
      </c>
      <c r="C21" s="159">
        <v>1.2699999999999999E-2</v>
      </c>
      <c r="D21" s="159">
        <v>1.2699999999999999E-2</v>
      </c>
      <c r="E21" s="58">
        <v>0.97</v>
      </c>
      <c r="F21" s="9"/>
    </row>
    <row r="22" spans="1:6" x14ac:dyDescent="0.2">
      <c r="A22" s="8" t="s">
        <v>267</v>
      </c>
      <c r="B22" s="159">
        <v>5.8999999999999999E-3</v>
      </c>
      <c r="C22" s="159">
        <v>1.23E-2</v>
      </c>
      <c r="D22" s="159">
        <v>1.3899999999999999E-2</v>
      </c>
      <c r="E22" s="58">
        <v>0.59</v>
      </c>
      <c r="F22" s="9"/>
    </row>
    <row r="23" spans="1:6" x14ac:dyDescent="0.2">
      <c r="A23" s="8" t="s">
        <v>268</v>
      </c>
      <c r="B23" s="159">
        <v>6.1600000000000002E-2</v>
      </c>
      <c r="C23" s="159">
        <v>7.3999999999999996E-2</v>
      </c>
      <c r="D23" s="159">
        <v>8.9599999999999999E-2</v>
      </c>
      <c r="E23" s="58">
        <v>6.16</v>
      </c>
      <c r="F23" s="9"/>
    </row>
    <row r="24" spans="1:6" x14ac:dyDescent="0.2">
      <c r="A24" s="8"/>
      <c r="B24" s="149"/>
      <c r="C24" s="149"/>
      <c r="D24" s="157"/>
      <c r="E24" s="157"/>
      <c r="F24" s="9"/>
    </row>
    <row r="25" spans="1:6" x14ac:dyDescent="0.2">
      <c r="A25" s="8"/>
      <c r="B25" s="149"/>
      <c r="C25" s="149"/>
      <c r="D25" s="157"/>
      <c r="E25" s="157"/>
      <c r="F25" s="9"/>
    </row>
    <row r="26" spans="1:6" x14ac:dyDescent="0.2">
      <c r="A26" s="659" t="s">
        <v>27</v>
      </c>
      <c r="B26" s="660"/>
      <c r="C26" s="660"/>
      <c r="D26" s="661"/>
      <c r="E26" s="10">
        <v>0.2881986483454233</v>
      </c>
      <c r="F26" s="160"/>
    </row>
    <row r="27" spans="1:6" ht="5.45" hidden="1" customHeight="1" x14ac:dyDescent="0.2">
      <c r="A27" s="8"/>
      <c r="B27" s="149"/>
      <c r="C27" s="149"/>
      <c r="D27" s="157"/>
      <c r="E27" s="157"/>
      <c r="F27" s="150"/>
    </row>
    <row r="28" spans="1:6" ht="20.25" hidden="1" x14ac:dyDescent="0.2">
      <c r="A28" s="662" t="s">
        <v>269</v>
      </c>
      <c r="B28" s="662"/>
      <c r="C28" s="662"/>
      <c r="D28" s="662"/>
      <c r="E28" s="662"/>
      <c r="F28" s="662"/>
    </row>
    <row r="29" spans="1:6" hidden="1" x14ac:dyDescent="0.2">
      <c r="A29" s="146" t="s">
        <v>133</v>
      </c>
      <c r="B29" s="663" t="s">
        <v>565</v>
      </c>
      <c r="C29" s="663"/>
      <c r="D29" s="664"/>
      <c r="E29" s="147"/>
      <c r="F29" s="148"/>
    </row>
    <row r="30" spans="1:6" hidden="1" x14ac:dyDescent="0.2">
      <c r="A30" s="146" t="s">
        <v>2</v>
      </c>
      <c r="B30" s="663" t="s">
        <v>94</v>
      </c>
      <c r="C30" s="663"/>
      <c r="D30" s="664"/>
      <c r="E30" s="665"/>
      <c r="F30" s="666"/>
    </row>
    <row r="31" spans="1:6" hidden="1" x14ac:dyDescent="0.2">
      <c r="A31" s="146" t="s">
        <v>3</v>
      </c>
      <c r="B31" s="663" t="s">
        <v>566</v>
      </c>
      <c r="C31" s="663"/>
      <c r="D31" s="664"/>
      <c r="E31" s="667" t="s">
        <v>105</v>
      </c>
      <c r="F31" s="668"/>
    </row>
    <row r="32" spans="1:6" hidden="1" x14ac:dyDescent="0.2">
      <c r="A32" s="146" t="s">
        <v>59</v>
      </c>
      <c r="B32" s="663" t="s">
        <v>578</v>
      </c>
      <c r="C32" s="663"/>
      <c r="D32" s="664"/>
      <c r="E32" s="669"/>
      <c r="F32" s="670"/>
    </row>
    <row r="33" spans="1:6" hidden="1" x14ac:dyDescent="0.2">
      <c r="A33" s="652"/>
      <c r="B33" s="653"/>
      <c r="C33" s="653"/>
      <c r="D33" s="653"/>
      <c r="E33" s="653"/>
      <c r="F33" s="7"/>
    </row>
    <row r="34" spans="1:6" hidden="1" x14ac:dyDescent="0.2">
      <c r="A34" s="6" t="s">
        <v>20</v>
      </c>
      <c r="B34" s="654" t="s">
        <v>235</v>
      </c>
      <c r="C34" s="655"/>
      <c r="D34" s="655"/>
      <c r="E34" s="655"/>
      <c r="F34" s="656"/>
    </row>
    <row r="35" spans="1:6" hidden="1" x14ac:dyDescent="0.2">
      <c r="A35" s="8"/>
      <c r="B35" s="149"/>
      <c r="C35" s="149"/>
      <c r="D35" s="149"/>
      <c r="E35" s="149"/>
      <c r="F35" s="7"/>
    </row>
    <row r="36" spans="1:6" hidden="1" x14ac:dyDescent="0.2">
      <c r="A36" s="11" t="s">
        <v>21</v>
      </c>
      <c r="B36" s="149"/>
      <c r="C36" s="149"/>
      <c r="D36" s="150"/>
      <c r="E36" s="150"/>
      <c r="F36" s="9"/>
    </row>
    <row r="37" spans="1:6" hidden="1" x14ac:dyDescent="0.2">
      <c r="A37" s="8"/>
      <c r="B37" s="149" t="s">
        <v>22</v>
      </c>
      <c r="C37" s="151">
        <v>3.65</v>
      </c>
      <c r="D37" s="152" t="s">
        <v>0</v>
      </c>
      <c r="E37" s="150"/>
      <c r="F37" s="9"/>
    </row>
    <row r="38" spans="1:6" hidden="1" x14ac:dyDescent="0.2">
      <c r="A38" s="8"/>
      <c r="B38" s="149" t="s">
        <v>23</v>
      </c>
      <c r="C38" s="153">
        <v>0</v>
      </c>
      <c r="D38" s="152" t="s">
        <v>0</v>
      </c>
      <c r="E38" s="150"/>
      <c r="F38" s="9"/>
    </row>
    <row r="39" spans="1:6" hidden="1" x14ac:dyDescent="0.2">
      <c r="A39" s="8"/>
      <c r="B39" s="149" t="s">
        <v>24</v>
      </c>
      <c r="C39" s="12">
        <v>100</v>
      </c>
      <c r="D39" s="152" t="s">
        <v>0</v>
      </c>
      <c r="E39" s="150"/>
      <c r="F39" s="9"/>
    </row>
    <row r="40" spans="1:6" hidden="1" x14ac:dyDescent="0.2">
      <c r="A40" s="8"/>
      <c r="B40" s="149" t="s">
        <v>28</v>
      </c>
      <c r="C40" s="12">
        <v>4.5</v>
      </c>
      <c r="D40" s="152" t="s">
        <v>0</v>
      </c>
      <c r="E40" s="150"/>
      <c r="F40" s="9"/>
    </row>
    <row r="41" spans="1:6" hidden="1" x14ac:dyDescent="0.2">
      <c r="A41" s="8"/>
      <c r="B41" s="154" t="s">
        <v>25</v>
      </c>
      <c r="C41" s="155">
        <v>8.15</v>
      </c>
      <c r="D41" s="156" t="s">
        <v>0</v>
      </c>
      <c r="E41" s="157"/>
      <c r="F41" s="9"/>
    </row>
    <row r="42" spans="1:6" hidden="1" x14ac:dyDescent="0.2">
      <c r="A42" s="8"/>
      <c r="B42" s="149"/>
      <c r="C42" s="149"/>
      <c r="D42" s="157"/>
      <c r="E42" s="657" t="s">
        <v>26</v>
      </c>
      <c r="F42" s="9"/>
    </row>
    <row r="43" spans="1:6" hidden="1" x14ac:dyDescent="0.2">
      <c r="A43" s="8"/>
      <c r="B43" s="158" t="s">
        <v>261</v>
      </c>
      <c r="C43" s="158" t="s">
        <v>262</v>
      </c>
      <c r="D43" s="157" t="s">
        <v>263</v>
      </c>
      <c r="E43" s="658"/>
      <c r="F43" s="9"/>
    </row>
    <row r="44" spans="1:6" hidden="1" x14ac:dyDescent="0.2">
      <c r="A44" s="8" t="s">
        <v>264</v>
      </c>
      <c r="B44" s="159">
        <v>1.4999999999999999E-2</v>
      </c>
      <c r="C44" s="159">
        <v>3.4500000000000003E-2</v>
      </c>
      <c r="D44" s="159">
        <v>4.4900000000000002E-2</v>
      </c>
      <c r="E44" s="58">
        <v>3.45</v>
      </c>
      <c r="F44" s="9"/>
    </row>
    <row r="45" spans="1:6" hidden="1" x14ac:dyDescent="0.2">
      <c r="A45" s="8" t="s">
        <v>265</v>
      </c>
      <c r="B45" s="159">
        <v>3.0000000000000001E-3</v>
      </c>
      <c r="C45" s="159">
        <v>4.7999999999999996E-3</v>
      </c>
      <c r="D45" s="159">
        <v>8.2000000000000007E-3</v>
      </c>
      <c r="E45" s="58">
        <v>0.47</v>
      </c>
      <c r="F45" s="9"/>
    </row>
    <row r="46" spans="1:6" hidden="1" x14ac:dyDescent="0.2">
      <c r="A46" s="8" t="s">
        <v>266</v>
      </c>
      <c r="B46" s="159">
        <v>5.5999999999999999E-3</v>
      </c>
      <c r="C46" s="159">
        <v>8.5000000000000006E-3</v>
      </c>
      <c r="D46" s="159">
        <v>8.8999999999999999E-3</v>
      </c>
      <c r="E46" s="58">
        <v>0.85</v>
      </c>
      <c r="F46" s="9"/>
    </row>
    <row r="47" spans="1:6" hidden="1" x14ac:dyDescent="0.2">
      <c r="A47" s="8" t="s">
        <v>267</v>
      </c>
      <c r="B47" s="159">
        <v>8.5000000000000006E-3</v>
      </c>
      <c r="C47" s="159">
        <v>8.5000000000000006E-3</v>
      </c>
      <c r="D47" s="159">
        <v>1.11E-2</v>
      </c>
      <c r="E47" s="58">
        <v>0.85</v>
      </c>
      <c r="F47" s="9"/>
    </row>
    <row r="48" spans="1:6" hidden="1" x14ac:dyDescent="0.2">
      <c r="A48" s="8" t="s">
        <v>268</v>
      </c>
      <c r="B48" s="159">
        <v>3.5000000000000003E-2</v>
      </c>
      <c r="C48" s="159">
        <v>5.11E-2</v>
      </c>
      <c r="D48" s="159">
        <v>6.2199999999999998E-2</v>
      </c>
      <c r="E48" s="58">
        <v>5.1189999999999998</v>
      </c>
      <c r="F48" s="9"/>
    </row>
    <row r="49" spans="1:6" hidden="1" x14ac:dyDescent="0.2">
      <c r="A49" s="8"/>
      <c r="B49" s="149"/>
      <c r="C49" s="149"/>
      <c r="D49" s="157"/>
      <c r="E49" s="157"/>
      <c r="F49" s="9"/>
    </row>
    <row r="50" spans="1:6" hidden="1" x14ac:dyDescent="0.2">
      <c r="A50" s="8"/>
      <c r="B50" s="149"/>
      <c r="C50" s="149"/>
      <c r="D50" s="157"/>
      <c r="E50" s="157"/>
      <c r="F50" s="9"/>
    </row>
    <row r="51" spans="1:6" hidden="1" x14ac:dyDescent="0.2">
      <c r="A51" s="659" t="s">
        <v>27</v>
      </c>
      <c r="B51" s="660"/>
      <c r="C51" s="660"/>
      <c r="D51" s="661"/>
      <c r="E51" s="10">
        <v>0.20924668806260205</v>
      </c>
      <c r="F51" s="160"/>
    </row>
    <row r="52" spans="1:6" hidden="1" x14ac:dyDescent="0.2"/>
    <row r="53" spans="1:6" hidden="1" x14ac:dyDescent="0.2"/>
    <row r="54" spans="1:6" hidden="1" x14ac:dyDescent="0.2"/>
  </sheetData>
  <mergeCells count="24">
    <mergeCell ref="B1:F1"/>
    <mergeCell ref="B2:F2"/>
    <mergeCell ref="B3:F3"/>
    <mergeCell ref="E17:E18"/>
    <mergeCell ref="A4:F4"/>
    <mergeCell ref="B5:D5"/>
    <mergeCell ref="B6:D6"/>
    <mergeCell ref="E6:F6"/>
    <mergeCell ref="B7:D7"/>
    <mergeCell ref="E7:F8"/>
    <mergeCell ref="B8:D8"/>
    <mergeCell ref="B9:F9"/>
    <mergeCell ref="A33:E33"/>
    <mergeCell ref="B34:F34"/>
    <mergeCell ref="E42:E43"/>
    <mergeCell ref="A51:D51"/>
    <mergeCell ref="A26:D26"/>
    <mergeCell ref="A28:F28"/>
    <mergeCell ref="B29:D29"/>
    <mergeCell ref="B30:D30"/>
    <mergeCell ref="E30:F30"/>
    <mergeCell ref="B31:D31"/>
    <mergeCell ref="E31:F32"/>
    <mergeCell ref="B32:D32"/>
  </mergeCells>
  <pageMargins left="0.25" right="0.25" top="0.75" bottom="0.75" header="0.3" footer="0.3"/>
  <pageSetup paperSize="9" scale="89" fitToHeight="0" orientation="portrait" r:id="rId1"/>
  <headerFooter differentFirst="1" scaleWithDoc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49"/>
  <sheetViews>
    <sheetView workbookViewId="0">
      <selection sqref="A1:A3"/>
    </sheetView>
  </sheetViews>
  <sheetFormatPr defaultColWidth="8.85546875" defaultRowHeight="12.75" x14ac:dyDescent="0.2"/>
  <cols>
    <col min="1" max="1" width="21.28515625" style="4" customWidth="1"/>
    <col min="2" max="2" width="21.85546875" style="4" customWidth="1"/>
    <col min="3" max="3" width="18.28515625" style="4" customWidth="1"/>
    <col min="4" max="4" width="23.5703125" style="4" customWidth="1"/>
    <col min="5" max="5" width="16.140625" style="4" customWidth="1"/>
    <col min="6" max="6" width="9.5703125" style="4" customWidth="1"/>
    <col min="7" max="16384" width="8.85546875" style="4"/>
  </cols>
  <sheetData>
    <row r="1" spans="1:6" ht="13.15" customHeight="1" x14ac:dyDescent="0.2">
      <c r="A1" s="698"/>
      <c r="B1" s="315" t="str">
        <f>'BDI C DES'!$B$1:$F$1</f>
        <v>GOVERNO DO ESTADO DE MATO GROSSO DO SUL</v>
      </c>
      <c r="C1" s="236"/>
      <c r="D1" s="236"/>
      <c r="E1" s="311" t="s">
        <v>357</v>
      </c>
      <c r="F1" s="312"/>
    </row>
    <row r="2" spans="1:6" ht="23.25" customHeight="1" x14ac:dyDescent="0.2">
      <c r="A2" s="699"/>
      <c r="B2" s="316" t="str">
        <f>'BDI C DES'!$B$2:$F$2</f>
        <v>PREFEITURA MUNICIPAL DE NAVIRAÍ</v>
      </c>
      <c r="C2" s="317"/>
      <c r="D2" s="317"/>
      <c r="E2" s="313"/>
      <c r="F2" s="314"/>
    </row>
    <row r="3" spans="1:6" ht="28.5" customHeight="1" x14ac:dyDescent="0.2">
      <c r="A3" s="700"/>
      <c r="B3" s="318" t="str">
        <f>'BDI C DES'!$B$3:$F$3</f>
        <v>SECRETARIA DE OBRAS</v>
      </c>
      <c r="C3" s="272"/>
      <c r="D3" s="272"/>
      <c r="E3" s="696" t="s">
        <v>358</v>
      </c>
      <c r="F3" s="697"/>
    </row>
    <row r="4" spans="1:6" ht="20.25" x14ac:dyDescent="0.2">
      <c r="A4" s="662" t="s">
        <v>300</v>
      </c>
      <c r="B4" s="662"/>
      <c r="C4" s="662"/>
      <c r="D4" s="662"/>
      <c r="E4" s="662"/>
      <c r="F4" s="662"/>
    </row>
    <row r="5" spans="1:6" ht="12.6" customHeight="1" x14ac:dyDescent="0.2">
      <c r="A5" s="146" t="s">
        <v>56</v>
      </c>
      <c r="B5" s="680" t="str">
        <f>'BDI C DES'!$B$5</f>
        <v>QUADRA COBERTA ESPORTIVA/ESCOLA MUNICIPAL PROF. DIOMEDES VALENTIM CERRI</v>
      </c>
      <c r="C5" s="681"/>
      <c r="D5" s="682"/>
      <c r="E5" s="127" t="s">
        <v>41</v>
      </c>
      <c r="F5" s="148"/>
    </row>
    <row r="6" spans="1:6" ht="12.6" customHeight="1" x14ac:dyDescent="0.2">
      <c r="A6" s="146" t="s">
        <v>2</v>
      </c>
      <c r="B6" s="683" t="str">
        <f>'BDI C DES'!$B$6</f>
        <v>NAVIRAÍ - MS</v>
      </c>
      <c r="C6" s="692"/>
      <c r="D6" s="693"/>
      <c r="E6" s="665"/>
      <c r="F6" s="666"/>
    </row>
    <row r="7" spans="1:6" ht="12.6" customHeight="1" x14ac:dyDescent="0.2">
      <c r="A7" s="146" t="s">
        <v>3</v>
      </c>
      <c r="B7" s="683" t="str">
        <f>'BDI C DES'!$B$7</f>
        <v>R. PEROBA, 861 - Naviraí/MS</v>
      </c>
      <c r="C7" s="692"/>
      <c r="D7" s="693"/>
      <c r="E7" s="686" t="s">
        <v>278</v>
      </c>
      <c r="F7" s="687"/>
    </row>
    <row r="8" spans="1:6" ht="18" customHeight="1" x14ac:dyDescent="0.2">
      <c r="A8" s="146" t="s">
        <v>59</v>
      </c>
      <c r="B8" s="694" t="str">
        <f>'BDI C DES'!$B$8</f>
        <v>AGESUL(JUNHO/2022) SINAPI (JUNHO/2022) SBC (AGOSTO/2022)</v>
      </c>
      <c r="C8" s="694"/>
      <c r="D8" s="695"/>
      <c r="E8" s="688"/>
      <c r="F8" s="689"/>
    </row>
    <row r="9" spans="1:6" ht="14.25" customHeight="1" x14ac:dyDescent="0.2">
      <c r="A9" s="6" t="s">
        <v>20</v>
      </c>
      <c r="B9" s="654" t="s">
        <v>260</v>
      </c>
      <c r="C9" s="655"/>
      <c r="D9" s="655"/>
      <c r="E9" s="655"/>
      <c r="F9" s="656"/>
    </row>
    <row r="10" spans="1:6" x14ac:dyDescent="0.2">
      <c r="A10" s="8"/>
      <c r="B10" s="149"/>
      <c r="C10" s="149"/>
      <c r="D10" s="149"/>
      <c r="E10" s="149"/>
      <c r="F10" s="7"/>
    </row>
    <row r="11" spans="1:6" x14ac:dyDescent="0.2">
      <c r="A11" s="11" t="s">
        <v>21</v>
      </c>
      <c r="B11" s="149"/>
      <c r="C11" s="149"/>
      <c r="D11" s="150"/>
      <c r="E11" s="150"/>
      <c r="F11" s="9"/>
    </row>
    <row r="12" spans="1:6" x14ac:dyDescent="0.2">
      <c r="A12" s="8"/>
      <c r="B12" s="149" t="s">
        <v>22</v>
      </c>
      <c r="C12" s="151">
        <v>3.65</v>
      </c>
      <c r="D12" s="152" t="s">
        <v>0</v>
      </c>
      <c r="E12" s="150"/>
      <c r="F12" s="9"/>
    </row>
    <row r="13" spans="1:6" x14ac:dyDescent="0.2">
      <c r="A13" s="8"/>
      <c r="B13" s="149" t="s">
        <v>23</v>
      </c>
      <c r="C13" s="153">
        <v>3.35</v>
      </c>
      <c r="D13" s="152" t="s">
        <v>0</v>
      </c>
      <c r="E13" s="150"/>
      <c r="F13" s="9"/>
    </row>
    <row r="14" spans="1:6" x14ac:dyDescent="0.2">
      <c r="A14" s="8"/>
      <c r="B14" s="149" t="s">
        <v>24</v>
      </c>
      <c r="C14" s="12">
        <v>60</v>
      </c>
      <c r="D14" s="152" t="s">
        <v>0</v>
      </c>
      <c r="E14" s="150"/>
      <c r="F14" s="9"/>
    </row>
    <row r="15" spans="1:6" x14ac:dyDescent="0.2">
      <c r="A15" s="8"/>
      <c r="B15" s="154" t="s">
        <v>25</v>
      </c>
      <c r="C15" s="155">
        <f>C12+(C13*C14/100)</f>
        <v>5.66</v>
      </c>
      <c r="D15" s="156" t="s">
        <v>0</v>
      </c>
      <c r="E15" s="161"/>
      <c r="F15" s="9"/>
    </row>
    <row r="16" spans="1:6" x14ac:dyDescent="0.2">
      <c r="A16" s="8"/>
      <c r="B16" s="149"/>
      <c r="C16" s="149"/>
      <c r="D16" s="161"/>
      <c r="E16" s="657" t="s">
        <v>26</v>
      </c>
      <c r="F16" s="9"/>
    </row>
    <row r="17" spans="1:6" x14ac:dyDescent="0.2">
      <c r="A17" s="8"/>
      <c r="B17" s="158" t="s">
        <v>261</v>
      </c>
      <c r="C17" s="158" t="s">
        <v>262</v>
      </c>
      <c r="D17" s="161" t="s">
        <v>263</v>
      </c>
      <c r="E17" s="658"/>
      <c r="F17" s="9"/>
    </row>
    <row r="18" spans="1:6" x14ac:dyDescent="0.2">
      <c r="A18" s="8" t="s">
        <v>264</v>
      </c>
      <c r="B18" s="159">
        <v>0.03</v>
      </c>
      <c r="C18" s="159">
        <v>0.04</v>
      </c>
      <c r="D18" s="159">
        <v>5.5E-2</v>
      </c>
      <c r="E18" s="58">
        <v>4</v>
      </c>
      <c r="F18" s="9"/>
    </row>
    <row r="19" spans="1:6" x14ac:dyDescent="0.2">
      <c r="A19" s="8" t="s">
        <v>265</v>
      </c>
      <c r="B19" s="159">
        <v>8.0000000000000002E-3</v>
      </c>
      <c r="C19" s="159">
        <v>8.0000000000000002E-3</v>
      </c>
      <c r="D19" s="159">
        <v>0.01</v>
      </c>
      <c r="E19" s="58">
        <v>0.8</v>
      </c>
      <c r="F19" s="9"/>
    </row>
    <row r="20" spans="1:6" x14ac:dyDescent="0.2">
      <c r="A20" s="8" t="s">
        <v>266</v>
      </c>
      <c r="B20" s="159">
        <v>9.7000000000000003E-3</v>
      </c>
      <c r="C20" s="159">
        <v>1.2699999999999999E-2</v>
      </c>
      <c r="D20" s="159">
        <v>1.2699999999999999E-2</v>
      </c>
      <c r="E20" s="58">
        <v>1.26</v>
      </c>
      <c r="F20" s="9"/>
    </row>
    <row r="21" spans="1:6" x14ac:dyDescent="0.2">
      <c r="A21" s="8" t="s">
        <v>267</v>
      </c>
      <c r="B21" s="159">
        <v>5.8999999999999999E-3</v>
      </c>
      <c r="C21" s="159">
        <v>1.23E-2</v>
      </c>
      <c r="D21" s="159">
        <v>1.3899999999999999E-2</v>
      </c>
      <c r="E21" s="58">
        <v>1.22</v>
      </c>
      <c r="F21" s="9"/>
    </row>
    <row r="22" spans="1:6" x14ac:dyDescent="0.2">
      <c r="A22" s="8" t="s">
        <v>268</v>
      </c>
      <c r="B22" s="159">
        <v>6.1600000000000002E-2</v>
      </c>
      <c r="C22" s="159">
        <v>7.3999999999999996E-2</v>
      </c>
      <c r="D22" s="159">
        <v>8.9599999999999999E-2</v>
      </c>
      <c r="E22" s="58">
        <v>7.4</v>
      </c>
      <c r="F22" s="9"/>
    </row>
    <row r="23" spans="1:6" x14ac:dyDescent="0.2">
      <c r="A23" s="8"/>
      <c r="B23" s="149"/>
      <c r="C23" s="149"/>
      <c r="D23" s="161"/>
      <c r="E23" s="161"/>
      <c r="F23" s="9"/>
    </row>
    <row r="24" spans="1:6" x14ac:dyDescent="0.2">
      <c r="A24" s="8"/>
      <c r="B24" s="149"/>
      <c r="C24" s="149"/>
      <c r="D24" s="161"/>
      <c r="E24" s="161"/>
      <c r="F24" s="9"/>
    </row>
    <row r="25" spans="1:6" x14ac:dyDescent="0.2">
      <c r="A25" s="659" t="s">
        <v>27</v>
      </c>
      <c r="B25" s="660"/>
      <c r="C25" s="660"/>
      <c r="D25" s="661"/>
      <c r="E25" s="10">
        <f>((((1+(E18+E19+E20)/100))*(1+E21/100)*(1+E22/100))/(1-C15/100))-1</f>
        <v>0.22215521483994083</v>
      </c>
      <c r="F25" s="160"/>
    </row>
    <row r="26" spans="1:6" ht="5.45" customHeight="1" x14ac:dyDescent="0.2">
      <c r="A26" s="8"/>
      <c r="B26" s="149"/>
      <c r="C26" s="149"/>
      <c r="D26" s="161"/>
      <c r="E26" s="161"/>
      <c r="F26" s="150"/>
    </row>
    <row r="27" spans="1:6" ht="20.25" x14ac:dyDescent="0.2">
      <c r="A27" s="662" t="s">
        <v>279</v>
      </c>
      <c r="B27" s="662"/>
      <c r="C27" s="662"/>
      <c r="D27" s="662"/>
      <c r="E27" s="662"/>
      <c r="F27" s="662"/>
    </row>
    <row r="28" spans="1:6" x14ac:dyDescent="0.2">
      <c r="A28" s="146" t="str">
        <f>A5</f>
        <v>OBJETO:</v>
      </c>
      <c r="B28" s="663" t="str">
        <f>B5</f>
        <v>QUADRA COBERTA ESPORTIVA/ESCOLA MUNICIPAL PROF. DIOMEDES VALENTIM CERRI</v>
      </c>
      <c r="C28" s="663"/>
      <c r="D28" s="664"/>
      <c r="E28" s="127" t="s">
        <v>41</v>
      </c>
      <c r="F28" s="148"/>
    </row>
    <row r="29" spans="1:6" x14ac:dyDescent="0.2">
      <c r="A29" s="146" t="str">
        <f t="shared" ref="A29:B31" si="0">A6</f>
        <v>Município:</v>
      </c>
      <c r="B29" s="663" t="str">
        <f t="shared" si="0"/>
        <v>NAVIRAÍ - MS</v>
      </c>
      <c r="C29" s="663"/>
      <c r="D29" s="664"/>
      <c r="E29" s="665"/>
      <c r="F29" s="666"/>
    </row>
    <row r="30" spans="1:6" ht="12.75" customHeight="1" x14ac:dyDescent="0.2">
      <c r="A30" s="146" t="str">
        <f t="shared" si="0"/>
        <v>Local:</v>
      </c>
      <c r="B30" s="663" t="str">
        <f t="shared" si="0"/>
        <v>R. PEROBA, 861 - Naviraí/MS</v>
      </c>
      <c r="C30" s="663"/>
      <c r="D30" s="664"/>
      <c r="E30" s="686" t="s">
        <v>278</v>
      </c>
      <c r="F30" s="687"/>
    </row>
    <row r="31" spans="1:6" ht="18" customHeight="1" x14ac:dyDescent="0.2">
      <c r="A31" s="146" t="str">
        <f t="shared" si="0"/>
        <v>SIST./REF.:</v>
      </c>
      <c r="B31" s="663" t="str">
        <f t="shared" si="0"/>
        <v>AGESUL(JUNHO/2022) SINAPI (JUNHO/2022) SBC (AGOSTO/2022)</v>
      </c>
      <c r="C31" s="663"/>
      <c r="D31" s="664"/>
      <c r="E31" s="688"/>
      <c r="F31" s="689"/>
    </row>
    <row r="32" spans="1:6" x14ac:dyDescent="0.2">
      <c r="A32" s="652"/>
      <c r="B32" s="653"/>
      <c r="C32" s="653"/>
      <c r="D32" s="653"/>
      <c r="E32" s="653"/>
      <c r="F32" s="7"/>
    </row>
    <row r="33" spans="1:6" x14ac:dyDescent="0.2">
      <c r="A33" s="6" t="s">
        <v>20</v>
      </c>
      <c r="B33" s="654" t="s">
        <v>235</v>
      </c>
      <c r="C33" s="655"/>
      <c r="D33" s="655"/>
      <c r="E33" s="655"/>
      <c r="F33" s="656"/>
    </row>
    <row r="34" spans="1:6" x14ac:dyDescent="0.2">
      <c r="A34" s="8"/>
      <c r="B34" s="149"/>
      <c r="C34" s="149"/>
      <c r="D34" s="149"/>
      <c r="E34" s="149"/>
      <c r="F34" s="7"/>
    </row>
    <row r="35" spans="1:6" x14ac:dyDescent="0.2">
      <c r="A35" s="11" t="s">
        <v>21</v>
      </c>
      <c r="B35" s="149"/>
      <c r="C35" s="149"/>
      <c r="D35" s="150"/>
      <c r="E35" s="150"/>
      <c r="F35" s="9"/>
    </row>
    <row r="36" spans="1:6" x14ac:dyDescent="0.2">
      <c r="A36" s="8"/>
      <c r="B36" s="149" t="s">
        <v>22</v>
      </c>
      <c r="C36" s="151">
        <v>3.65</v>
      </c>
      <c r="D36" s="152" t="s">
        <v>0</v>
      </c>
      <c r="E36" s="150"/>
      <c r="F36" s="9"/>
    </row>
    <row r="37" spans="1:6" x14ac:dyDescent="0.2">
      <c r="A37" s="8"/>
      <c r="B37" s="149" t="s">
        <v>23</v>
      </c>
      <c r="C37" s="153">
        <v>0</v>
      </c>
      <c r="D37" s="152" t="s">
        <v>0</v>
      </c>
      <c r="E37" s="150"/>
      <c r="F37" s="9"/>
    </row>
    <row r="38" spans="1:6" x14ac:dyDescent="0.2">
      <c r="A38" s="8"/>
      <c r="B38" s="149" t="s">
        <v>24</v>
      </c>
      <c r="C38" s="12">
        <v>100</v>
      </c>
      <c r="D38" s="152" t="s">
        <v>0</v>
      </c>
      <c r="E38" s="150"/>
      <c r="F38" s="9"/>
    </row>
    <row r="39" spans="1:6" x14ac:dyDescent="0.2">
      <c r="A39" s="8"/>
      <c r="B39" s="154" t="s">
        <v>25</v>
      </c>
      <c r="C39" s="155">
        <f>C36+(C37*C38/100)</f>
        <v>3.65</v>
      </c>
      <c r="D39" s="156" t="s">
        <v>0</v>
      </c>
      <c r="E39" s="161"/>
      <c r="F39" s="9"/>
    </row>
    <row r="40" spans="1:6" x14ac:dyDescent="0.2">
      <c r="A40" s="8"/>
      <c r="B40" s="149"/>
      <c r="C40" s="149"/>
      <c r="D40" s="161"/>
      <c r="E40" s="657" t="s">
        <v>26</v>
      </c>
      <c r="F40" s="9"/>
    </row>
    <row r="41" spans="1:6" x14ac:dyDescent="0.2">
      <c r="A41" s="8"/>
      <c r="B41" s="158" t="s">
        <v>261</v>
      </c>
      <c r="C41" s="158" t="s">
        <v>262</v>
      </c>
      <c r="D41" s="161" t="s">
        <v>263</v>
      </c>
      <c r="E41" s="658"/>
      <c r="F41" s="9"/>
    </row>
    <row r="42" spans="1:6" x14ac:dyDescent="0.2">
      <c r="A42" s="8" t="s">
        <v>264</v>
      </c>
      <c r="B42" s="159">
        <v>1.4999999999999999E-2</v>
      </c>
      <c r="C42" s="159">
        <v>3.4500000000000003E-2</v>
      </c>
      <c r="D42" s="159">
        <v>4.4900000000000002E-2</v>
      </c>
      <c r="E42" s="58">
        <v>3.45</v>
      </c>
      <c r="F42" s="9"/>
    </row>
    <row r="43" spans="1:6" x14ac:dyDescent="0.2">
      <c r="A43" s="8" t="s">
        <v>265</v>
      </c>
      <c r="B43" s="159">
        <v>3.0000000000000001E-3</v>
      </c>
      <c r="C43" s="159">
        <v>4.7999999999999996E-3</v>
      </c>
      <c r="D43" s="159">
        <v>8.2000000000000007E-3</v>
      </c>
      <c r="E43" s="58">
        <v>0.48</v>
      </c>
      <c r="F43" s="9"/>
    </row>
    <row r="44" spans="1:6" x14ac:dyDescent="0.2">
      <c r="A44" s="8" t="s">
        <v>266</v>
      </c>
      <c r="B44" s="159">
        <v>5.5999999999999999E-3</v>
      </c>
      <c r="C44" s="159">
        <v>8.5000000000000006E-3</v>
      </c>
      <c r="D44" s="159">
        <v>8.8999999999999999E-3</v>
      </c>
      <c r="E44" s="58">
        <v>0.85</v>
      </c>
      <c r="F44" s="9"/>
    </row>
    <row r="45" spans="1:6" x14ac:dyDescent="0.2">
      <c r="A45" s="8" t="s">
        <v>267</v>
      </c>
      <c r="B45" s="159">
        <v>8.5000000000000006E-3</v>
      </c>
      <c r="C45" s="159">
        <v>8.5000000000000006E-3</v>
      </c>
      <c r="D45" s="159">
        <v>1.11E-2</v>
      </c>
      <c r="E45" s="58">
        <v>0.85</v>
      </c>
      <c r="F45" s="9"/>
    </row>
    <row r="46" spans="1:6" x14ac:dyDescent="0.2">
      <c r="A46" s="8" t="s">
        <v>268</v>
      </c>
      <c r="B46" s="159">
        <v>3.5000000000000003E-2</v>
      </c>
      <c r="C46" s="159">
        <v>5.11E-2</v>
      </c>
      <c r="D46" s="159">
        <v>6.2199999999999998E-2</v>
      </c>
      <c r="E46" s="58">
        <v>5.0999999999999996</v>
      </c>
      <c r="F46" s="9"/>
    </row>
    <row r="47" spans="1:6" x14ac:dyDescent="0.2">
      <c r="A47" s="8"/>
      <c r="B47" s="149"/>
      <c r="C47" s="149"/>
      <c r="D47" s="161"/>
      <c r="E47" s="161"/>
      <c r="F47" s="9"/>
    </row>
    <row r="48" spans="1:6" x14ac:dyDescent="0.2">
      <c r="A48" s="8"/>
      <c r="B48" s="149"/>
      <c r="C48" s="149"/>
      <c r="D48" s="161"/>
      <c r="E48" s="161"/>
      <c r="F48" s="9"/>
    </row>
    <row r="49" spans="1:6" x14ac:dyDescent="0.2">
      <c r="A49" s="659" t="s">
        <v>27</v>
      </c>
      <c r="B49" s="660"/>
      <c r="C49" s="660"/>
      <c r="D49" s="661"/>
      <c r="E49" s="10">
        <f>((((1+(E42+E43+E44)/100))*(1+E45/100)*(1+E46/100))/(1-C39/100))-1</f>
        <v>0.15267080570835501</v>
      </c>
      <c r="F49" s="160"/>
    </row>
  </sheetData>
  <mergeCells count="23">
    <mergeCell ref="E3:F3"/>
    <mergeCell ref="A32:E32"/>
    <mergeCell ref="B33:F33"/>
    <mergeCell ref="E40:E41"/>
    <mergeCell ref="A49:D49"/>
    <mergeCell ref="A1:A3"/>
    <mergeCell ref="A25:D25"/>
    <mergeCell ref="A27:F27"/>
    <mergeCell ref="B28:D28"/>
    <mergeCell ref="B29:D29"/>
    <mergeCell ref="E29:F29"/>
    <mergeCell ref="B30:D30"/>
    <mergeCell ref="E30:F31"/>
    <mergeCell ref="B31:D31"/>
    <mergeCell ref="B7:D7"/>
    <mergeCell ref="E7:F8"/>
    <mergeCell ref="B9:F9"/>
    <mergeCell ref="E16:E17"/>
    <mergeCell ref="A4:F4"/>
    <mergeCell ref="B5:D5"/>
    <mergeCell ref="B6:D6"/>
    <mergeCell ref="E6:F6"/>
    <mergeCell ref="B8:D8"/>
  </mergeCells>
  <pageMargins left="0.23622047244094491" right="0.23622047244094491" top="0.39370078740157483" bottom="0.39370078740157483" header="0.31496062992125984" footer="0.31496062992125984"/>
  <pageSetup paperSize="9" scale="90" fitToHeight="0" orientation="portrait" r:id="rId1"/>
  <headerFooter differentFirst="1" scaleWithDoc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3:C40"/>
  <sheetViews>
    <sheetView workbookViewId="0"/>
  </sheetViews>
  <sheetFormatPr defaultColWidth="9.140625" defaultRowHeight="12.75" x14ac:dyDescent="0.2"/>
  <cols>
    <col min="1" max="1" width="57.85546875" style="35" customWidth="1"/>
    <col min="2" max="2" width="46.28515625" style="35" customWidth="1"/>
    <col min="3" max="3" width="52" style="35" customWidth="1"/>
    <col min="4" max="16384" width="9.140625" style="35"/>
  </cols>
  <sheetData>
    <row r="3" spans="1:3" x14ac:dyDescent="0.2">
      <c r="A3" s="34" t="s">
        <v>80</v>
      </c>
      <c r="B3" s="35" t="s">
        <v>81</v>
      </c>
      <c r="C3" s="34" t="s">
        <v>95</v>
      </c>
    </row>
    <row r="4" spans="1:3" x14ac:dyDescent="0.2">
      <c r="A4" s="34" t="s">
        <v>82</v>
      </c>
      <c r="B4" s="35" t="s">
        <v>242</v>
      </c>
      <c r="C4" s="34" t="s">
        <v>96</v>
      </c>
    </row>
    <row r="5" spans="1:3" x14ac:dyDescent="0.2">
      <c r="A5" s="34" t="s">
        <v>83</v>
      </c>
      <c r="B5" s="35" t="s">
        <v>84</v>
      </c>
      <c r="C5" s="34" t="s">
        <v>97</v>
      </c>
    </row>
    <row r="6" spans="1:3" x14ac:dyDescent="0.2">
      <c r="A6" s="34" t="s">
        <v>85</v>
      </c>
      <c r="B6" s="35" t="s">
        <v>86</v>
      </c>
      <c r="C6" s="34" t="s">
        <v>98</v>
      </c>
    </row>
    <row r="7" spans="1:3" x14ac:dyDescent="0.2">
      <c r="A7" s="34" t="s">
        <v>64</v>
      </c>
      <c r="B7" s="35" t="s">
        <v>241</v>
      </c>
      <c r="C7" s="34" t="s">
        <v>99</v>
      </c>
    </row>
    <row r="8" spans="1:3" x14ac:dyDescent="0.2">
      <c r="A8" s="34" t="s">
        <v>87</v>
      </c>
      <c r="B8" s="35" t="s">
        <v>113</v>
      </c>
      <c r="C8" s="34" t="s">
        <v>100</v>
      </c>
    </row>
    <row r="9" spans="1:3" x14ac:dyDescent="0.2">
      <c r="A9" s="34" t="s">
        <v>92</v>
      </c>
      <c r="B9" s="35" t="s">
        <v>103</v>
      </c>
      <c r="C9" s="34" t="s">
        <v>94</v>
      </c>
    </row>
    <row r="10" spans="1:3" x14ac:dyDescent="0.2">
      <c r="A10" s="34" t="s">
        <v>243</v>
      </c>
      <c r="B10" s="35" t="s">
        <v>249</v>
      </c>
      <c r="C10" s="35" t="s">
        <v>254</v>
      </c>
    </row>
    <row r="11" spans="1:3" x14ac:dyDescent="0.2">
      <c r="A11" s="34" t="s">
        <v>244</v>
      </c>
      <c r="B11" s="35" t="s">
        <v>250</v>
      </c>
      <c r="C11" s="35" t="s">
        <v>255</v>
      </c>
    </row>
    <row r="12" spans="1:3" x14ac:dyDescent="0.2">
      <c r="A12" s="34" t="s">
        <v>245</v>
      </c>
      <c r="C12" s="35" t="s">
        <v>256</v>
      </c>
    </row>
    <row r="13" spans="1:3" x14ac:dyDescent="0.2">
      <c r="A13" s="34" t="s">
        <v>246</v>
      </c>
      <c r="B13" s="35" t="s">
        <v>251</v>
      </c>
      <c r="C13" s="35" t="s">
        <v>257</v>
      </c>
    </row>
    <row r="14" spans="1:3" x14ac:dyDescent="0.2">
      <c r="A14" s="34" t="s">
        <v>247</v>
      </c>
      <c r="B14" s="35" t="s">
        <v>252</v>
      </c>
      <c r="C14" s="35" t="s">
        <v>258</v>
      </c>
    </row>
    <row r="15" spans="1:3" x14ac:dyDescent="0.2">
      <c r="A15" s="34" t="s">
        <v>248</v>
      </c>
      <c r="B15" s="35" t="s">
        <v>253</v>
      </c>
      <c r="C15" s="35" t="s">
        <v>259</v>
      </c>
    </row>
    <row r="16" spans="1:3" x14ac:dyDescent="0.2">
      <c r="A16" s="34" t="s">
        <v>306</v>
      </c>
      <c r="B16" s="35" t="s">
        <v>308</v>
      </c>
      <c r="C16" s="35" t="s">
        <v>307</v>
      </c>
    </row>
    <row r="17" spans="1:3" x14ac:dyDescent="0.2">
      <c r="A17" s="162" t="s">
        <v>272</v>
      </c>
      <c r="B17" s="162" t="s">
        <v>273</v>
      </c>
      <c r="C17" s="162" t="s">
        <v>274</v>
      </c>
    </row>
    <row r="19" spans="1:3" x14ac:dyDescent="0.2">
      <c r="A19" s="36" t="s">
        <v>48</v>
      </c>
    </row>
    <row r="20" spans="1:3" x14ac:dyDescent="0.2">
      <c r="A20" s="36" t="s">
        <v>49</v>
      </c>
    </row>
    <row r="21" spans="1:3" x14ac:dyDescent="0.2">
      <c r="A21" s="36" t="s">
        <v>88</v>
      </c>
    </row>
    <row r="22" spans="1:3" x14ac:dyDescent="0.2">
      <c r="A22" s="36" t="s">
        <v>89</v>
      </c>
    </row>
    <row r="23" spans="1:3" x14ac:dyDescent="0.2">
      <c r="A23" s="36" t="s">
        <v>90</v>
      </c>
    </row>
    <row r="24" spans="1:3" x14ac:dyDescent="0.2">
      <c r="A24" s="36" t="s">
        <v>50</v>
      </c>
    </row>
    <row r="25" spans="1:3" x14ac:dyDescent="0.2">
      <c r="A25" s="36" t="s">
        <v>91</v>
      </c>
    </row>
    <row r="40" spans="2:2" x14ac:dyDescent="0.2">
      <c r="B40" s="35" t="s">
        <v>274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4" tint="0.79998168889431442"/>
  </sheetPr>
  <dimension ref="A1:H32"/>
  <sheetViews>
    <sheetView workbookViewId="0">
      <selection activeCell="D14" sqref="D14"/>
    </sheetView>
  </sheetViews>
  <sheetFormatPr defaultColWidth="0" defaultRowHeight="12.75" customHeight="1" zeroHeight="1" x14ac:dyDescent="0.2"/>
  <cols>
    <col min="1" max="2" width="9.140625" style="29" customWidth="1"/>
    <col min="3" max="3" width="55.7109375" style="29" customWidth="1"/>
    <col min="4" max="4" width="54.7109375" style="29" customWidth="1"/>
    <col min="5" max="8" width="9.140625" style="29" hidden="1" customWidth="1"/>
    <col min="9" max="9" width="0" style="29" hidden="1" customWidth="1"/>
    <col min="10" max="16384" width="0" style="29" hidden="1"/>
  </cols>
  <sheetData>
    <row r="1" spans="1:4" ht="12.75" customHeight="1" x14ac:dyDescent="0.2">
      <c r="A1" s="33"/>
      <c r="B1" s="33"/>
      <c r="C1" s="33"/>
      <c r="D1" s="33"/>
    </row>
    <row r="2" spans="1:4" x14ac:dyDescent="0.2">
      <c r="A2" s="33"/>
      <c r="B2" s="33"/>
      <c r="C2" s="33"/>
      <c r="D2" s="33"/>
    </row>
    <row r="3" spans="1:4" x14ac:dyDescent="0.2">
      <c r="A3" s="33"/>
      <c r="B3" s="33"/>
      <c r="C3" s="33"/>
      <c r="D3" s="33"/>
    </row>
    <row r="4" spans="1:4" x14ac:dyDescent="0.2">
      <c r="A4" s="33"/>
      <c r="B4" s="33"/>
      <c r="C4" s="33"/>
      <c r="D4" s="33"/>
    </row>
    <row r="5" spans="1:4" x14ac:dyDescent="0.2">
      <c r="A5" s="33"/>
      <c r="B5" s="33"/>
      <c r="C5" s="33"/>
      <c r="D5" s="33"/>
    </row>
    <row r="6" spans="1:4" ht="13.5" thickBot="1" x14ac:dyDescent="0.25">
      <c r="A6" s="33"/>
      <c r="B6" s="33"/>
      <c r="C6" s="33"/>
      <c r="D6" s="33"/>
    </row>
    <row r="7" spans="1:4" ht="16.5" thickBot="1" x14ac:dyDescent="0.25">
      <c r="A7" s="33"/>
      <c r="B7" s="33"/>
      <c r="C7" s="448" t="s">
        <v>62</v>
      </c>
      <c r="D7" s="449"/>
    </row>
    <row r="8" spans="1:4" x14ac:dyDescent="0.2">
      <c r="A8" s="33"/>
      <c r="B8" s="33"/>
      <c r="C8" s="44" t="s">
        <v>63</v>
      </c>
      <c r="D8" s="45" t="s">
        <v>92</v>
      </c>
    </row>
    <row r="9" spans="1:4" x14ac:dyDescent="0.2">
      <c r="A9" s="33"/>
      <c r="B9" s="33"/>
      <c r="C9" s="46" t="s">
        <v>58</v>
      </c>
      <c r="D9" s="47" t="s">
        <v>500</v>
      </c>
    </row>
    <row r="10" spans="1:4" ht="12.75" customHeight="1" thickBot="1" x14ac:dyDescent="0.25">
      <c r="A10" s="33"/>
      <c r="B10" s="33"/>
      <c r="C10" s="48" t="s">
        <v>93</v>
      </c>
      <c r="D10" s="164" t="str">
        <f>VLOOKUP(D8,REFERENCIA!A3:C17,3,0)</f>
        <v>NAVIRAÍ - MS</v>
      </c>
    </row>
    <row r="11" spans="1:4" ht="14.25" thickBot="1" x14ac:dyDescent="0.25">
      <c r="A11" s="33"/>
      <c r="B11" s="33"/>
      <c r="C11" s="40"/>
      <c r="D11" s="43"/>
    </row>
    <row r="12" spans="1:4" ht="14.25" thickBot="1" x14ac:dyDescent="0.25">
      <c r="A12" s="33"/>
      <c r="B12" s="33"/>
      <c r="C12" s="450" t="s">
        <v>65</v>
      </c>
      <c r="D12" s="451"/>
    </row>
    <row r="13" spans="1:4" x14ac:dyDescent="0.2">
      <c r="A13" s="33"/>
      <c r="B13" s="33"/>
      <c r="C13" s="44" t="s">
        <v>66</v>
      </c>
      <c r="D13" s="45" t="s">
        <v>565</v>
      </c>
    </row>
    <row r="14" spans="1:4" x14ac:dyDescent="0.2">
      <c r="A14" s="33"/>
      <c r="B14" s="33"/>
      <c r="C14" s="46" t="s">
        <v>67</v>
      </c>
      <c r="D14" s="60" t="s">
        <v>114</v>
      </c>
    </row>
    <row r="15" spans="1:4" x14ac:dyDescent="0.2">
      <c r="A15" s="33"/>
      <c r="B15" s="33"/>
      <c r="C15" s="46" t="s">
        <v>68</v>
      </c>
      <c r="D15" s="47" t="s">
        <v>69</v>
      </c>
    </row>
    <row r="16" spans="1:4" x14ac:dyDescent="0.2">
      <c r="A16" s="33"/>
      <c r="B16" s="33"/>
      <c r="C16" s="49" t="s">
        <v>239</v>
      </c>
      <c r="D16" s="47" t="s">
        <v>501</v>
      </c>
    </row>
    <row r="17" spans="1:4" x14ac:dyDescent="0.2">
      <c r="A17" s="33"/>
      <c r="B17" s="33"/>
      <c r="C17" s="49" t="s">
        <v>102</v>
      </c>
      <c r="D17" s="47" t="s">
        <v>502</v>
      </c>
    </row>
    <row r="18" spans="1:4" ht="13.5" thickBot="1" x14ac:dyDescent="0.25">
      <c r="A18" s="33"/>
      <c r="B18" s="33"/>
      <c r="C18" s="48" t="s">
        <v>101</v>
      </c>
      <c r="D18" s="164" t="s">
        <v>502</v>
      </c>
    </row>
    <row r="19" spans="1:4" ht="14.25" thickBot="1" x14ac:dyDescent="0.25">
      <c r="A19" s="33"/>
      <c r="B19" s="33"/>
      <c r="C19" s="40"/>
      <c r="D19" s="41"/>
    </row>
    <row r="20" spans="1:4" ht="14.25" thickBot="1" x14ac:dyDescent="0.25">
      <c r="A20" s="33"/>
      <c r="B20" s="33"/>
      <c r="C20" s="450" t="s">
        <v>70</v>
      </c>
      <c r="D20" s="451"/>
    </row>
    <row r="21" spans="1:4" x14ac:dyDescent="0.2">
      <c r="A21" s="33"/>
      <c r="B21" s="33"/>
      <c r="C21" s="50" t="s">
        <v>71</v>
      </c>
      <c r="D21" s="51" t="s">
        <v>72</v>
      </c>
    </row>
    <row r="22" spans="1:4" x14ac:dyDescent="0.2">
      <c r="A22" s="33"/>
      <c r="B22" s="33"/>
      <c r="C22" s="46" t="s">
        <v>73</v>
      </c>
      <c r="D22" s="52" t="s">
        <v>74</v>
      </c>
    </row>
    <row r="23" spans="1:4" x14ac:dyDescent="0.2">
      <c r="A23" s="33"/>
      <c r="B23" s="33"/>
      <c r="C23" s="46" t="s">
        <v>61</v>
      </c>
      <c r="D23" s="47" t="s">
        <v>75</v>
      </c>
    </row>
    <row r="24" spans="1:4" ht="13.5" thickBot="1" x14ac:dyDescent="0.25">
      <c r="A24" s="33"/>
      <c r="B24" s="33"/>
      <c r="C24" s="48" t="s">
        <v>76</v>
      </c>
      <c r="D24" s="53">
        <f ca="1">TODAY()</f>
        <v>44852</v>
      </c>
    </row>
    <row r="25" spans="1:4" ht="14.25" thickBot="1" x14ac:dyDescent="0.25">
      <c r="A25" s="33"/>
      <c r="B25" s="33"/>
      <c r="C25" s="40"/>
      <c r="D25" s="42"/>
    </row>
    <row r="26" spans="1:4" ht="14.25" thickBot="1" x14ac:dyDescent="0.25">
      <c r="A26" s="33"/>
      <c r="B26" s="33"/>
      <c r="C26" s="450" t="s">
        <v>77</v>
      </c>
      <c r="D26" s="451"/>
    </row>
    <row r="27" spans="1:4" x14ac:dyDescent="0.2">
      <c r="A27" s="33"/>
      <c r="B27" s="33"/>
      <c r="C27" s="50" t="s">
        <v>71</v>
      </c>
      <c r="D27" s="51" t="str">
        <f>VLOOKUP(D8,REFERENCIA!A3:B17,2,FALSE)</f>
        <v>RHAIZA REJANE NEME DE MATOS</v>
      </c>
    </row>
    <row r="28" spans="1:4" ht="13.5" thickBot="1" x14ac:dyDescent="0.25">
      <c r="A28" s="33"/>
      <c r="B28" s="33"/>
      <c r="C28" s="48" t="s">
        <v>78</v>
      </c>
      <c r="D28" s="54" t="s">
        <v>79</v>
      </c>
    </row>
    <row r="29" spans="1:4" ht="15.75" hidden="1" x14ac:dyDescent="0.2">
      <c r="C29" s="30"/>
      <c r="D29" s="31"/>
    </row>
    <row r="30" spans="1:4" ht="15.75" hidden="1" x14ac:dyDescent="0.2">
      <c r="C30" s="30"/>
      <c r="D30" s="31"/>
    </row>
    <row r="32" spans="1:4" hidden="1" x14ac:dyDescent="0.2">
      <c r="D32" s="32"/>
    </row>
  </sheetData>
  <sheetProtection selectLockedCells="1"/>
  <dataConsolidate/>
  <mergeCells count="4">
    <mergeCell ref="C7:D7"/>
    <mergeCell ref="C12:D12"/>
    <mergeCell ref="C20:D20"/>
    <mergeCell ref="C26:D26"/>
  </mergeCells>
  <dataValidations disablePrompts="1" count="1">
    <dataValidation type="decimal" allowBlank="1" showErrorMessage="1" error="Digite um valor em percentual._x000a__x000a_Ou seja um valor de 0% (zero) até 100% (cem). " sqref="D11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REFERENCIA!$A$3:$A$17</xm:f>
          </x14:formula1>
          <xm:sqref>D8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>
    <tabColor theme="4" tint="0.79998168889431442"/>
    <pageSetUpPr fitToPage="1"/>
  </sheetPr>
  <dimension ref="A1:R90"/>
  <sheetViews>
    <sheetView tabSelected="1" workbookViewId="0">
      <selection activeCell="G86" sqref="G85:G86"/>
    </sheetView>
  </sheetViews>
  <sheetFormatPr defaultColWidth="9.140625" defaultRowHeight="15" x14ac:dyDescent="0.25"/>
  <cols>
    <col min="1" max="1" width="6.7109375" style="76" customWidth="1"/>
    <col min="2" max="2" width="10" style="2" customWidth="1"/>
    <col min="3" max="3" width="15.42578125" style="15" customWidth="1"/>
    <col min="4" max="4" width="13.7109375" style="414" customWidth="1"/>
    <col min="5" max="5" width="8.7109375" style="15" customWidth="1"/>
    <col min="6" max="6" width="14.42578125" style="28" customWidth="1"/>
    <col min="7" max="7" width="63.42578125" style="3" customWidth="1"/>
    <col min="8" max="8" width="11.5703125" style="2" customWidth="1"/>
    <col min="9" max="9" width="13.5703125" style="26" customWidth="1"/>
    <col min="10" max="10" width="15.5703125" style="59" customWidth="1"/>
    <col min="11" max="11" width="14.140625" style="59" hidden="1" customWidth="1"/>
    <col min="12" max="12" width="17.140625" style="26" customWidth="1"/>
    <col min="13" max="13" width="16.5703125" style="26" hidden="1" customWidth="1"/>
    <col min="14" max="14" width="18.85546875" style="26" customWidth="1"/>
    <col min="15" max="15" width="20.5703125" style="26" hidden="1" customWidth="1"/>
    <col min="16" max="16" width="9.140625" style="76"/>
    <col min="17" max="17" width="9.140625" style="2"/>
    <col min="18" max="18" width="10.5703125" style="2" bestFit="1" customWidth="1"/>
    <col min="19" max="16384" width="9.140625" style="2"/>
  </cols>
  <sheetData>
    <row r="1" spans="1:16" s="76" customFormat="1" x14ac:dyDescent="0.25">
      <c r="D1" s="406"/>
      <c r="F1" s="171"/>
      <c r="G1" s="172"/>
      <c r="I1" s="173"/>
      <c r="J1" s="174"/>
      <c r="K1" s="174"/>
      <c r="L1" s="173"/>
      <c r="M1" s="173"/>
      <c r="N1" s="173"/>
      <c r="O1" s="173"/>
    </row>
    <row r="2" spans="1:16" x14ac:dyDescent="0.25">
      <c r="B2" s="189"/>
      <c r="C2" s="189"/>
      <c r="D2" s="407" t="s">
        <v>1</v>
      </c>
      <c r="E2" s="190"/>
      <c r="F2" s="191"/>
      <c r="G2" s="192"/>
      <c r="H2" s="193"/>
      <c r="I2" s="194"/>
      <c r="J2" s="195"/>
      <c r="K2" s="195"/>
      <c r="L2" s="194"/>
      <c r="M2" s="194"/>
      <c r="N2" s="194"/>
      <c r="O2" s="194"/>
    </row>
    <row r="3" spans="1:16" ht="15.75" x14ac:dyDescent="0.25">
      <c r="B3" s="186"/>
      <c r="C3" s="186"/>
      <c r="D3" s="408" t="s">
        <v>92</v>
      </c>
      <c r="E3" s="196"/>
      <c r="F3" s="197"/>
      <c r="G3" s="184"/>
      <c r="H3" s="198"/>
      <c r="I3" s="199"/>
      <c r="J3" s="200"/>
      <c r="K3" s="200"/>
      <c r="L3" s="199"/>
      <c r="M3" s="199"/>
      <c r="N3" s="199"/>
      <c r="O3" s="199"/>
    </row>
    <row r="4" spans="1:16" x14ac:dyDescent="0.2">
      <c r="B4" s="201"/>
      <c r="C4" s="201"/>
      <c r="D4" s="409" t="s">
        <v>29</v>
      </c>
      <c r="E4" s="202"/>
      <c r="F4" s="203"/>
      <c r="G4" s="204"/>
      <c r="H4" s="205"/>
      <c r="I4" s="206"/>
      <c r="J4" s="207"/>
      <c r="K4" s="207"/>
      <c r="L4" s="206"/>
      <c r="M4" s="206"/>
      <c r="N4" s="206"/>
      <c r="O4" s="206"/>
    </row>
    <row r="5" spans="1:16" ht="18" x14ac:dyDescent="0.25">
      <c r="B5" s="452" t="s">
        <v>16</v>
      </c>
      <c r="C5" s="452"/>
      <c r="D5" s="453"/>
      <c r="E5" s="452"/>
      <c r="F5" s="452"/>
      <c r="G5" s="452"/>
      <c r="H5" s="452"/>
      <c r="I5" s="452"/>
      <c r="J5" s="452"/>
      <c r="K5" s="452"/>
      <c r="L5" s="452"/>
      <c r="M5" s="452"/>
      <c r="N5" s="454"/>
      <c r="O5" s="208"/>
    </row>
    <row r="6" spans="1:16" x14ac:dyDescent="0.25">
      <c r="B6" s="209" t="s">
        <v>56</v>
      </c>
      <c r="C6" s="39" t="s">
        <v>565</v>
      </c>
      <c r="D6" s="410"/>
      <c r="E6" s="210"/>
      <c r="F6" s="183"/>
      <c r="G6" s="27"/>
      <c r="H6" s="27"/>
      <c r="I6" s="61"/>
      <c r="J6" s="185"/>
      <c r="K6" s="185"/>
      <c r="L6" s="459" t="s">
        <v>41</v>
      </c>
      <c r="M6" s="460"/>
      <c r="N6" s="460"/>
      <c r="O6" s="211"/>
    </row>
    <row r="7" spans="1:16" x14ac:dyDescent="0.25">
      <c r="B7" s="209" t="s">
        <v>57</v>
      </c>
      <c r="C7" s="39" t="s">
        <v>94</v>
      </c>
      <c r="D7" s="410"/>
      <c r="E7" s="210"/>
      <c r="F7" s="183"/>
      <c r="G7" s="27"/>
      <c r="H7" s="27"/>
      <c r="I7" s="61"/>
      <c r="J7" s="185"/>
      <c r="K7" s="185"/>
      <c r="L7" s="461" t="s">
        <v>294</v>
      </c>
      <c r="M7" s="462"/>
      <c r="N7" s="462"/>
      <c r="O7" s="463"/>
    </row>
    <row r="8" spans="1:16" x14ac:dyDescent="0.15">
      <c r="B8" s="209" t="s">
        <v>58</v>
      </c>
      <c r="C8" s="39" t="s">
        <v>566</v>
      </c>
      <c r="D8" s="410"/>
      <c r="E8" s="210"/>
      <c r="F8" s="183"/>
      <c r="G8" s="27"/>
      <c r="H8" s="27"/>
      <c r="I8" s="61"/>
      <c r="J8" s="185"/>
      <c r="K8" s="212"/>
      <c r="L8" s="461"/>
      <c r="M8" s="462"/>
      <c r="N8" s="462"/>
      <c r="O8" s="463"/>
    </row>
    <row r="9" spans="1:16" s="15" customFormat="1" x14ac:dyDescent="0.15">
      <c r="A9" s="76"/>
      <c r="B9" s="209" t="s">
        <v>30</v>
      </c>
      <c r="C9" s="213">
        <v>0.2881986483454233</v>
      </c>
      <c r="D9" s="457" t="s">
        <v>345</v>
      </c>
      <c r="E9" s="458"/>
      <c r="F9" s="320">
        <v>0.20924668806260205</v>
      </c>
      <c r="G9" s="27"/>
      <c r="H9" s="27"/>
      <c r="I9" s="61"/>
      <c r="J9" s="182"/>
      <c r="K9" s="212"/>
      <c r="L9" s="461"/>
      <c r="M9" s="462"/>
      <c r="N9" s="462"/>
      <c r="O9" s="463"/>
      <c r="P9" s="76"/>
    </row>
    <row r="10" spans="1:16" s="15" customFormat="1" x14ac:dyDescent="0.15">
      <c r="A10" s="76"/>
      <c r="B10" s="209" t="s">
        <v>295</v>
      </c>
      <c r="C10" s="213">
        <v>0.22215521483994083</v>
      </c>
      <c r="D10" s="457" t="s">
        <v>346</v>
      </c>
      <c r="E10" s="458"/>
      <c r="F10" s="320">
        <v>0.15267080570835501</v>
      </c>
      <c r="G10" s="27"/>
      <c r="H10" s="27"/>
      <c r="I10" s="61"/>
      <c r="J10" s="182"/>
      <c r="K10" s="212"/>
      <c r="L10" s="464"/>
      <c r="M10" s="465"/>
      <c r="N10" s="465"/>
      <c r="O10" s="466"/>
      <c r="P10" s="76"/>
    </row>
    <row r="11" spans="1:16" x14ac:dyDescent="0.25">
      <c r="B11" s="209" t="s">
        <v>59</v>
      </c>
      <c r="C11" s="214" t="s">
        <v>578</v>
      </c>
      <c r="D11" s="411"/>
      <c r="E11" s="215"/>
      <c r="F11" s="216"/>
      <c r="G11" s="217"/>
      <c r="H11" s="182"/>
      <c r="I11" s="218"/>
      <c r="J11" s="185"/>
      <c r="K11" s="219"/>
      <c r="L11" s="347" t="s">
        <v>40</v>
      </c>
      <c r="M11" s="455">
        <v>44838</v>
      </c>
      <c r="N11" s="456"/>
      <c r="O11" s="220">
        <v>44652</v>
      </c>
    </row>
    <row r="12" spans="1:16" x14ac:dyDescent="0.25">
      <c r="B12" s="221" t="s">
        <v>60</v>
      </c>
      <c r="C12" s="222" t="s">
        <v>114</v>
      </c>
      <c r="D12" s="412"/>
      <c r="E12" s="223"/>
      <c r="F12" s="187"/>
      <c r="G12" s="224"/>
      <c r="H12" s="225"/>
      <c r="I12" s="226"/>
      <c r="J12" s="227"/>
      <c r="K12" s="227"/>
      <c r="L12" s="362" t="s">
        <v>451</v>
      </c>
      <c r="N12" s="361" t="s">
        <v>450</v>
      </c>
      <c r="O12" s="299" t="s">
        <v>579</v>
      </c>
    </row>
    <row r="13" spans="1:16" ht="21" x14ac:dyDescent="0.25">
      <c r="B13" s="121" t="s">
        <v>37</v>
      </c>
      <c r="C13" s="121" t="s">
        <v>46</v>
      </c>
      <c r="D13" s="413" t="s">
        <v>44</v>
      </c>
      <c r="E13" s="121" t="s">
        <v>151</v>
      </c>
      <c r="F13" s="121" t="s">
        <v>32</v>
      </c>
      <c r="G13" s="121" t="s">
        <v>45</v>
      </c>
      <c r="H13" s="121" t="s">
        <v>33</v>
      </c>
      <c r="I13" s="122" t="s">
        <v>34</v>
      </c>
      <c r="J13" s="123" t="s">
        <v>285</v>
      </c>
      <c r="K13" s="123" t="s">
        <v>286</v>
      </c>
      <c r="L13" s="124" t="s">
        <v>288</v>
      </c>
      <c r="M13" s="124" t="s">
        <v>287</v>
      </c>
      <c r="N13" s="124" t="s">
        <v>289</v>
      </c>
      <c r="O13" s="124" t="s">
        <v>290</v>
      </c>
    </row>
    <row r="14" spans="1:16" x14ac:dyDescent="0.25">
      <c r="B14" s="55" t="s">
        <v>11</v>
      </c>
      <c r="C14" s="55"/>
      <c r="D14" s="401"/>
      <c r="E14" s="55"/>
      <c r="F14" s="55"/>
      <c r="G14" s="125" t="s">
        <v>4</v>
      </c>
      <c r="H14" s="249"/>
      <c r="I14" s="250"/>
      <c r="J14" s="251"/>
      <c r="K14" s="251"/>
      <c r="L14" s="250"/>
      <c r="M14" s="250"/>
      <c r="N14" s="252">
        <v>38275.410000000003</v>
      </c>
      <c r="O14" s="252">
        <v>3135.12</v>
      </c>
    </row>
    <row r="15" spans="1:16" s="76" customFormat="1" x14ac:dyDescent="0.25">
      <c r="B15" s="253" t="s">
        <v>12</v>
      </c>
      <c r="C15" s="253" t="s">
        <v>47</v>
      </c>
      <c r="D15" s="402" t="s">
        <v>49</v>
      </c>
      <c r="E15" s="253" t="s">
        <v>12</v>
      </c>
      <c r="F15" s="254">
        <v>101000101</v>
      </c>
      <c r="G15" s="236" t="s">
        <v>580</v>
      </c>
      <c r="H15" s="237" t="s">
        <v>39</v>
      </c>
      <c r="I15" s="255">
        <v>8</v>
      </c>
      <c r="J15" s="238">
        <v>526.61</v>
      </c>
      <c r="K15" s="256">
        <v>320.66000000000003</v>
      </c>
      <c r="L15" s="257">
        <v>678.37</v>
      </c>
      <c r="M15" s="257">
        <v>391.89</v>
      </c>
      <c r="N15" s="257">
        <v>5426.96</v>
      </c>
      <c r="O15" s="257">
        <v>3135.12</v>
      </c>
    </row>
    <row r="16" spans="1:16" s="76" customFormat="1" ht="38.25" x14ac:dyDescent="0.25">
      <c r="B16" s="253" t="s">
        <v>359</v>
      </c>
      <c r="C16" s="253" t="s">
        <v>47</v>
      </c>
      <c r="D16" s="402" t="s">
        <v>49</v>
      </c>
      <c r="E16" s="253" t="s">
        <v>359</v>
      </c>
      <c r="F16" s="254">
        <v>101000215</v>
      </c>
      <c r="G16" s="236" t="s">
        <v>581</v>
      </c>
      <c r="H16" s="237" t="s">
        <v>582</v>
      </c>
      <c r="I16" s="255">
        <v>6</v>
      </c>
      <c r="J16" s="238">
        <v>830</v>
      </c>
      <c r="K16" s="256">
        <v>650</v>
      </c>
      <c r="L16" s="257">
        <v>1069.2</v>
      </c>
      <c r="M16" s="257">
        <v>794.4</v>
      </c>
      <c r="N16" s="257">
        <v>6415.2</v>
      </c>
      <c r="O16" s="257"/>
    </row>
    <row r="17" spans="1:18" s="76" customFormat="1" x14ac:dyDescent="0.25">
      <c r="B17" s="253" t="s">
        <v>577</v>
      </c>
      <c r="C17" s="253" t="s">
        <v>47</v>
      </c>
      <c r="D17" s="402" t="s">
        <v>48</v>
      </c>
      <c r="E17" s="253" t="s">
        <v>577</v>
      </c>
      <c r="F17" s="254">
        <v>98458</v>
      </c>
      <c r="G17" s="236" t="s">
        <v>583</v>
      </c>
      <c r="H17" s="237" t="s">
        <v>39</v>
      </c>
      <c r="I17" s="255">
        <v>99</v>
      </c>
      <c r="J17" s="238" t="s">
        <v>584</v>
      </c>
      <c r="K17" s="256" t="s">
        <v>585</v>
      </c>
      <c r="L17" s="257">
        <v>189.55</v>
      </c>
      <c r="M17" s="257">
        <v>168.7</v>
      </c>
      <c r="N17" s="257">
        <v>18765.45</v>
      </c>
      <c r="O17" s="257"/>
    </row>
    <row r="18" spans="1:18" s="76" customFormat="1" x14ac:dyDescent="0.25">
      <c r="B18" s="253" t="s">
        <v>360</v>
      </c>
      <c r="C18" s="253" t="s">
        <v>47</v>
      </c>
      <c r="D18" s="402" t="s">
        <v>49</v>
      </c>
      <c r="E18" s="253" t="s">
        <v>360</v>
      </c>
      <c r="F18" s="254">
        <v>101000114</v>
      </c>
      <c r="G18" s="236" t="s">
        <v>586</v>
      </c>
      <c r="H18" s="237" t="s">
        <v>106</v>
      </c>
      <c r="I18" s="255">
        <v>1</v>
      </c>
      <c r="J18" s="238">
        <v>1394.99</v>
      </c>
      <c r="K18" s="256">
        <v>1334.03</v>
      </c>
      <c r="L18" s="257">
        <v>1797.02</v>
      </c>
      <c r="M18" s="257">
        <v>1630.39</v>
      </c>
      <c r="N18" s="257">
        <v>1797.02</v>
      </c>
      <c r="O18" s="257"/>
    </row>
    <row r="19" spans="1:18" s="76" customFormat="1" x14ac:dyDescent="0.25">
      <c r="B19" s="253" t="s">
        <v>361</v>
      </c>
      <c r="C19" s="253" t="s">
        <v>47</v>
      </c>
      <c r="D19" s="402" t="s">
        <v>49</v>
      </c>
      <c r="E19" s="253" t="s">
        <v>361</v>
      </c>
      <c r="F19" s="254">
        <v>101000118</v>
      </c>
      <c r="G19" s="236" t="s">
        <v>587</v>
      </c>
      <c r="H19" s="237" t="s">
        <v>106</v>
      </c>
      <c r="I19" s="255">
        <v>1</v>
      </c>
      <c r="J19" s="238">
        <v>2877.39</v>
      </c>
      <c r="K19" s="256">
        <v>2817.39</v>
      </c>
      <c r="L19" s="257">
        <v>3706.64</v>
      </c>
      <c r="M19" s="257">
        <v>3443.28</v>
      </c>
      <c r="N19" s="257">
        <v>3706.64</v>
      </c>
      <c r="O19" s="257"/>
      <c r="R19" s="447"/>
    </row>
    <row r="20" spans="1:18" s="76" customFormat="1" x14ac:dyDescent="0.25">
      <c r="B20" s="253" t="s">
        <v>362</v>
      </c>
      <c r="C20" s="253" t="s">
        <v>47</v>
      </c>
      <c r="D20" s="402" t="s">
        <v>49</v>
      </c>
      <c r="E20" s="253" t="s">
        <v>362</v>
      </c>
      <c r="F20" s="254">
        <v>201002161</v>
      </c>
      <c r="G20" s="236" t="s">
        <v>588</v>
      </c>
      <c r="H20" s="237" t="s">
        <v>106</v>
      </c>
      <c r="I20" s="255">
        <v>6</v>
      </c>
      <c r="J20" s="238">
        <v>280</v>
      </c>
      <c r="K20" s="256">
        <v>250</v>
      </c>
      <c r="L20" s="257">
        <v>360.69</v>
      </c>
      <c r="M20" s="257">
        <v>305.52999999999997</v>
      </c>
      <c r="N20" s="257">
        <v>2164.14</v>
      </c>
      <c r="O20" s="257"/>
    </row>
    <row r="21" spans="1:18" s="76" customFormat="1" x14ac:dyDescent="0.25">
      <c r="B21" s="253"/>
      <c r="C21" s="253"/>
      <c r="D21" s="402"/>
      <c r="E21" s="253"/>
      <c r="F21" s="254"/>
      <c r="G21" s="258"/>
      <c r="H21" s="259"/>
      <c r="I21" s="260"/>
      <c r="J21" s="261"/>
      <c r="K21" s="261"/>
      <c r="L21" s="260"/>
      <c r="M21" s="260"/>
      <c r="N21" s="262"/>
      <c r="O21" s="262"/>
    </row>
    <row r="22" spans="1:18" s="15" customFormat="1" x14ac:dyDescent="0.25">
      <c r="A22" s="76"/>
      <c r="B22" s="56" t="s">
        <v>10</v>
      </c>
      <c r="C22" s="56"/>
      <c r="D22" s="403"/>
      <c r="E22" s="56"/>
      <c r="F22" s="56"/>
      <c r="G22" s="57" t="s">
        <v>537</v>
      </c>
      <c r="H22" s="263"/>
      <c r="I22" s="264"/>
      <c r="J22" s="265"/>
      <c r="K22" s="265"/>
      <c r="L22" s="266"/>
      <c r="M22" s="266"/>
      <c r="N22" s="267">
        <v>370358.11</v>
      </c>
      <c r="O22" s="267">
        <v>3146</v>
      </c>
      <c r="P22" s="76"/>
    </row>
    <row r="23" spans="1:18" s="15" customFormat="1" ht="25.5" x14ac:dyDescent="0.25">
      <c r="A23" s="76"/>
      <c r="B23" s="269" t="s">
        <v>13</v>
      </c>
      <c r="C23" s="269" t="s">
        <v>47</v>
      </c>
      <c r="D23" s="404" t="s">
        <v>48</v>
      </c>
      <c r="E23" s="269" t="s">
        <v>13</v>
      </c>
      <c r="F23" s="286">
        <v>99059</v>
      </c>
      <c r="G23" s="236" t="s">
        <v>589</v>
      </c>
      <c r="H23" s="237" t="s">
        <v>108</v>
      </c>
      <c r="I23" s="257">
        <v>100</v>
      </c>
      <c r="J23" s="238" t="s">
        <v>590</v>
      </c>
      <c r="K23" s="256" t="s">
        <v>591</v>
      </c>
      <c r="L23" s="257">
        <v>66.03</v>
      </c>
      <c r="M23" s="257">
        <v>62.92</v>
      </c>
      <c r="N23" s="257">
        <v>6603</v>
      </c>
      <c r="O23" s="257">
        <v>6292</v>
      </c>
      <c r="P23" s="76"/>
    </row>
    <row r="24" spans="1:18" s="15" customFormat="1" ht="127.5" x14ac:dyDescent="0.25">
      <c r="A24" s="76"/>
      <c r="B24" s="269" t="s">
        <v>503</v>
      </c>
      <c r="C24" s="253" t="s">
        <v>47</v>
      </c>
      <c r="D24" s="402" t="s">
        <v>50</v>
      </c>
      <c r="E24" s="253" t="s">
        <v>503</v>
      </c>
      <c r="F24" s="268" t="s">
        <v>275</v>
      </c>
      <c r="G24" s="236" t="s">
        <v>504</v>
      </c>
      <c r="H24" s="237" t="s">
        <v>505</v>
      </c>
      <c r="I24" s="257">
        <v>1</v>
      </c>
      <c r="J24" s="238">
        <v>282375.02</v>
      </c>
      <c r="K24" s="256">
        <v>222300</v>
      </c>
      <c r="L24" s="257">
        <v>363755.11</v>
      </c>
      <c r="M24" s="257">
        <v>271685.09999999998</v>
      </c>
      <c r="N24" s="257">
        <v>363755.11</v>
      </c>
      <c r="O24" s="257"/>
      <c r="P24" s="76"/>
    </row>
    <row r="25" spans="1:18" s="15" customFormat="1" x14ac:dyDescent="0.25">
      <c r="A25" s="76"/>
      <c r="B25" s="253"/>
      <c r="C25" s="253"/>
      <c r="D25" s="402"/>
      <c r="E25" s="253"/>
      <c r="F25" s="268"/>
      <c r="G25" s="236"/>
      <c r="H25" s="237"/>
      <c r="I25" s="257"/>
      <c r="J25" s="238"/>
      <c r="K25" s="256"/>
      <c r="L25" s="257"/>
      <c r="M25" s="257"/>
      <c r="N25" s="257"/>
      <c r="O25" s="257"/>
      <c r="P25" s="76"/>
    </row>
    <row r="26" spans="1:18" s="15" customFormat="1" x14ac:dyDescent="0.25">
      <c r="A26" s="76"/>
      <c r="B26" s="56" t="s">
        <v>14</v>
      </c>
      <c r="C26" s="56"/>
      <c r="D26" s="403"/>
      <c r="E26" s="56"/>
      <c r="F26" s="56"/>
      <c r="G26" s="57" t="s">
        <v>107</v>
      </c>
      <c r="H26" s="263"/>
      <c r="I26" s="264"/>
      <c r="J26" s="265"/>
      <c r="K26" s="265"/>
      <c r="L26" s="266"/>
      <c r="M26" s="266"/>
      <c r="N26" s="267">
        <v>78959.700000000012</v>
      </c>
      <c r="O26" s="267">
        <v>67.58</v>
      </c>
      <c r="P26" s="76"/>
    </row>
    <row r="27" spans="1:18" s="15" customFormat="1" ht="25.5" x14ac:dyDescent="0.25">
      <c r="A27" s="76"/>
      <c r="B27" s="253" t="s">
        <v>495</v>
      </c>
      <c r="C27" s="269" t="s">
        <v>47</v>
      </c>
      <c r="D27" s="404" t="s">
        <v>48</v>
      </c>
      <c r="E27" s="253" t="s">
        <v>495</v>
      </c>
      <c r="F27" s="270">
        <v>96622</v>
      </c>
      <c r="G27" s="236" t="s">
        <v>592</v>
      </c>
      <c r="H27" s="237" t="s">
        <v>510</v>
      </c>
      <c r="I27" s="257">
        <v>31</v>
      </c>
      <c r="J27" s="238" t="s">
        <v>593</v>
      </c>
      <c r="K27" s="256" t="s">
        <v>594</v>
      </c>
      <c r="L27" s="257">
        <v>150.97</v>
      </c>
      <c r="M27" s="257">
        <v>137.29</v>
      </c>
      <c r="N27" s="257">
        <v>4680.07</v>
      </c>
      <c r="O27" s="267"/>
      <c r="P27" s="76"/>
    </row>
    <row r="28" spans="1:18" s="15" customFormat="1" x14ac:dyDescent="0.25">
      <c r="A28" s="76"/>
      <c r="B28" s="253" t="s">
        <v>496</v>
      </c>
      <c r="C28" s="269" t="s">
        <v>47</v>
      </c>
      <c r="D28" s="404" t="s">
        <v>50</v>
      </c>
      <c r="E28" s="253" t="s">
        <v>496</v>
      </c>
      <c r="F28" s="270" t="s">
        <v>280</v>
      </c>
      <c r="G28" s="236" t="s">
        <v>509</v>
      </c>
      <c r="H28" s="237" t="s">
        <v>510</v>
      </c>
      <c r="I28" s="257">
        <v>31</v>
      </c>
      <c r="J28" s="238">
        <v>1.63</v>
      </c>
      <c r="K28" s="256">
        <v>1.79</v>
      </c>
      <c r="L28" s="257">
        <v>2.09</v>
      </c>
      <c r="M28" s="257">
        <v>2.1800000000000002</v>
      </c>
      <c r="N28" s="257">
        <v>64.790000000000006</v>
      </c>
      <c r="O28" s="257">
        <v>67.58</v>
      </c>
      <c r="P28" s="76"/>
    </row>
    <row r="29" spans="1:18" s="15" customFormat="1" x14ac:dyDescent="0.25">
      <c r="A29" s="76"/>
      <c r="B29" s="253" t="s">
        <v>506</v>
      </c>
      <c r="C29" s="269" t="s">
        <v>47</v>
      </c>
      <c r="D29" s="404" t="s">
        <v>50</v>
      </c>
      <c r="E29" s="253" t="s">
        <v>506</v>
      </c>
      <c r="F29" s="270" t="s">
        <v>317</v>
      </c>
      <c r="G29" s="236" t="s">
        <v>511</v>
      </c>
      <c r="H29" s="237" t="s">
        <v>39</v>
      </c>
      <c r="I29" s="257">
        <v>620</v>
      </c>
      <c r="J29" s="238">
        <v>0.47</v>
      </c>
      <c r="K29" s="256">
        <v>0</v>
      </c>
      <c r="L29" s="257">
        <v>0.6</v>
      </c>
      <c r="M29" s="257">
        <v>0</v>
      </c>
      <c r="N29" s="257">
        <v>372</v>
      </c>
      <c r="O29" s="257">
        <v>0</v>
      </c>
      <c r="P29" s="76"/>
    </row>
    <row r="30" spans="1:18" s="15" customFormat="1" ht="38.25" x14ac:dyDescent="0.25">
      <c r="A30" s="76"/>
      <c r="B30" s="253" t="s">
        <v>507</v>
      </c>
      <c r="C30" s="269" t="s">
        <v>47</v>
      </c>
      <c r="D30" s="404" t="s">
        <v>48</v>
      </c>
      <c r="E30" s="269" t="s">
        <v>507</v>
      </c>
      <c r="F30" s="271">
        <v>94993</v>
      </c>
      <c r="G30" s="236" t="s">
        <v>595</v>
      </c>
      <c r="H30" s="237" t="s">
        <v>39</v>
      </c>
      <c r="I30" s="257">
        <v>620</v>
      </c>
      <c r="J30" s="238" t="s">
        <v>596</v>
      </c>
      <c r="K30" s="256" t="s">
        <v>597</v>
      </c>
      <c r="L30" s="257">
        <v>114.03</v>
      </c>
      <c r="M30" s="257">
        <v>110.09</v>
      </c>
      <c r="N30" s="257">
        <v>70698.600000000006</v>
      </c>
      <c r="O30" s="257"/>
      <c r="P30" s="76"/>
    </row>
    <row r="31" spans="1:18" s="15" customFormat="1" ht="25.5" x14ac:dyDescent="0.25">
      <c r="A31" s="76"/>
      <c r="B31" s="253" t="s">
        <v>508</v>
      </c>
      <c r="C31" s="269" t="s">
        <v>47</v>
      </c>
      <c r="D31" s="404" t="s">
        <v>50</v>
      </c>
      <c r="E31" s="269" t="s">
        <v>508</v>
      </c>
      <c r="F31" s="271" t="s">
        <v>318</v>
      </c>
      <c r="G31" s="236" t="s">
        <v>512</v>
      </c>
      <c r="H31" s="237" t="s">
        <v>108</v>
      </c>
      <c r="I31" s="257">
        <v>396</v>
      </c>
      <c r="J31" s="238">
        <v>6.17</v>
      </c>
      <c r="K31" s="256">
        <v>0</v>
      </c>
      <c r="L31" s="257">
        <v>7.94</v>
      </c>
      <c r="M31" s="257">
        <v>0</v>
      </c>
      <c r="N31" s="257">
        <v>3144.24</v>
      </c>
      <c r="O31" s="257"/>
      <c r="P31" s="76"/>
    </row>
    <row r="32" spans="1:18" s="15" customFormat="1" x14ac:dyDescent="0.25">
      <c r="A32" s="76"/>
      <c r="B32" s="253"/>
      <c r="C32" s="253"/>
      <c r="D32" s="402"/>
      <c r="E32" s="253"/>
      <c r="F32" s="254"/>
      <c r="G32" s="258"/>
      <c r="H32" s="259"/>
      <c r="I32" s="260"/>
      <c r="J32" s="261"/>
      <c r="K32" s="261"/>
      <c r="L32" s="260"/>
      <c r="M32" s="260"/>
      <c r="N32" s="262"/>
      <c r="O32" s="262"/>
      <c r="P32" s="76"/>
    </row>
    <row r="33" spans="1:16" s="15" customFormat="1" x14ac:dyDescent="0.25">
      <c r="A33" s="76" t="s">
        <v>448</v>
      </c>
      <c r="B33" s="56" t="s">
        <v>309</v>
      </c>
      <c r="C33" s="56"/>
      <c r="D33" s="403"/>
      <c r="E33" s="56"/>
      <c r="F33" s="56"/>
      <c r="G33" s="57" t="s">
        <v>528</v>
      </c>
      <c r="H33" s="263"/>
      <c r="I33" s="264"/>
      <c r="J33" s="265"/>
      <c r="K33" s="265"/>
      <c r="L33" s="266"/>
      <c r="M33" s="266"/>
      <c r="N33" s="267">
        <v>260927.37000000005</v>
      </c>
      <c r="O33" s="267">
        <v>45822.29</v>
      </c>
      <c r="P33" s="76"/>
    </row>
    <row r="34" spans="1:16" s="15" customFormat="1" ht="25.5" x14ac:dyDescent="0.25">
      <c r="A34" s="76"/>
      <c r="B34" s="253" t="s">
        <v>310</v>
      </c>
      <c r="C34" s="253" t="s">
        <v>47</v>
      </c>
      <c r="D34" s="402" t="s">
        <v>50</v>
      </c>
      <c r="E34" s="253" t="s">
        <v>310</v>
      </c>
      <c r="F34" s="254" t="s">
        <v>325</v>
      </c>
      <c r="G34" s="236" t="s">
        <v>513</v>
      </c>
      <c r="H34" s="237" t="s">
        <v>108</v>
      </c>
      <c r="I34" s="257">
        <v>178.5</v>
      </c>
      <c r="J34" s="238">
        <v>119.58</v>
      </c>
      <c r="K34" s="256">
        <v>0</v>
      </c>
      <c r="L34" s="257">
        <v>154.04</v>
      </c>
      <c r="M34" s="257">
        <v>0</v>
      </c>
      <c r="N34" s="257">
        <v>27496.14</v>
      </c>
      <c r="O34" s="257">
        <v>0</v>
      </c>
      <c r="P34" s="76"/>
    </row>
    <row r="35" spans="1:16" s="15" customFormat="1" ht="25.5" x14ac:dyDescent="0.25">
      <c r="A35" s="76"/>
      <c r="B35" s="253" t="s">
        <v>452</v>
      </c>
      <c r="C35" s="253" t="s">
        <v>47</v>
      </c>
      <c r="D35" s="402" t="s">
        <v>50</v>
      </c>
      <c r="E35" s="253" t="s">
        <v>452</v>
      </c>
      <c r="F35" s="254" t="s">
        <v>281</v>
      </c>
      <c r="G35" s="236" t="s">
        <v>514</v>
      </c>
      <c r="H35" s="237" t="s">
        <v>39</v>
      </c>
      <c r="I35" s="257">
        <v>218</v>
      </c>
      <c r="J35" s="238">
        <v>94.1</v>
      </c>
      <c r="K35" s="256">
        <v>0</v>
      </c>
      <c r="L35" s="257">
        <v>121.21</v>
      </c>
      <c r="M35" s="257">
        <v>0</v>
      </c>
      <c r="N35" s="257">
        <v>26423.78</v>
      </c>
      <c r="O35" s="257">
        <v>0</v>
      </c>
      <c r="P35" s="76"/>
    </row>
    <row r="36" spans="1:16" s="15" customFormat="1" ht="51" x14ac:dyDescent="0.25">
      <c r="A36" s="76"/>
      <c r="B36" s="253" t="s">
        <v>453</v>
      </c>
      <c r="C36" s="253" t="s">
        <v>47</v>
      </c>
      <c r="D36" s="402" t="s">
        <v>48</v>
      </c>
      <c r="E36" s="253" t="s">
        <v>453</v>
      </c>
      <c r="F36" s="254">
        <v>102363</v>
      </c>
      <c r="G36" s="236" t="s">
        <v>598</v>
      </c>
      <c r="H36" s="237" t="s">
        <v>39</v>
      </c>
      <c r="I36" s="257">
        <v>338.85</v>
      </c>
      <c r="J36" s="238" t="s">
        <v>599</v>
      </c>
      <c r="K36" s="256" t="s">
        <v>600</v>
      </c>
      <c r="L36" s="257">
        <v>257.02</v>
      </c>
      <c r="M36" s="257">
        <v>246.1</v>
      </c>
      <c r="N36" s="257">
        <v>87091.22</v>
      </c>
      <c r="O36" s="257">
        <v>83390.98</v>
      </c>
      <c r="P36" s="76"/>
    </row>
    <row r="37" spans="1:16" s="15" customFormat="1" ht="51" x14ac:dyDescent="0.25">
      <c r="A37" s="76"/>
      <c r="B37" s="253" t="s">
        <v>497</v>
      </c>
      <c r="C37" s="253" t="s">
        <v>47</v>
      </c>
      <c r="D37" s="402" t="s">
        <v>50</v>
      </c>
      <c r="E37" s="253" t="s">
        <v>497</v>
      </c>
      <c r="F37" s="254" t="s">
        <v>282</v>
      </c>
      <c r="G37" s="236" t="s">
        <v>515</v>
      </c>
      <c r="H37" s="237" t="s">
        <v>39</v>
      </c>
      <c r="I37" s="257">
        <v>11.399999999999999</v>
      </c>
      <c r="J37" s="238">
        <v>823.80000000000007</v>
      </c>
      <c r="K37" s="256">
        <v>592.40000000000009</v>
      </c>
      <c r="L37" s="257">
        <v>1061.21</v>
      </c>
      <c r="M37" s="257">
        <v>724</v>
      </c>
      <c r="N37" s="257">
        <v>12097.79</v>
      </c>
      <c r="O37" s="257">
        <v>8253.6</v>
      </c>
      <c r="P37" s="76"/>
    </row>
    <row r="38" spans="1:16" s="15" customFormat="1" ht="25.5" x14ac:dyDescent="0.25">
      <c r="A38" s="76"/>
      <c r="B38" s="253" t="s">
        <v>498</v>
      </c>
      <c r="C38" s="253" t="s">
        <v>47</v>
      </c>
      <c r="D38" s="402" t="s">
        <v>50</v>
      </c>
      <c r="E38" s="253" t="s">
        <v>498</v>
      </c>
      <c r="F38" s="254" t="s">
        <v>284</v>
      </c>
      <c r="G38" s="236" t="s">
        <v>559</v>
      </c>
      <c r="H38" s="237" t="s">
        <v>39</v>
      </c>
      <c r="I38" s="257">
        <v>199.75</v>
      </c>
      <c r="J38" s="238">
        <v>216.04000000000002</v>
      </c>
      <c r="K38" s="256">
        <v>0</v>
      </c>
      <c r="L38" s="257">
        <v>278.3</v>
      </c>
      <c r="M38" s="257">
        <v>0</v>
      </c>
      <c r="N38" s="257">
        <v>55590.42</v>
      </c>
      <c r="O38" s="257"/>
      <c r="P38" s="76"/>
    </row>
    <row r="39" spans="1:16" s="15" customFormat="1" ht="25.5" x14ac:dyDescent="0.25">
      <c r="A39" s="76"/>
      <c r="B39" s="253" t="s">
        <v>569</v>
      </c>
      <c r="C39" s="253" t="s">
        <v>47</v>
      </c>
      <c r="D39" s="402" t="s">
        <v>48</v>
      </c>
      <c r="E39" s="253" t="s">
        <v>569</v>
      </c>
      <c r="F39" s="254">
        <v>101176</v>
      </c>
      <c r="G39" s="236" t="s">
        <v>601</v>
      </c>
      <c r="H39" s="237" t="s">
        <v>108</v>
      </c>
      <c r="I39" s="257">
        <v>104</v>
      </c>
      <c r="J39" s="238" t="s">
        <v>602</v>
      </c>
      <c r="K39" s="256" t="s">
        <v>603</v>
      </c>
      <c r="L39" s="257">
        <v>173.37</v>
      </c>
      <c r="M39" s="257">
        <v>170.58</v>
      </c>
      <c r="N39" s="257">
        <v>18030.48</v>
      </c>
      <c r="O39" s="257"/>
      <c r="P39" s="76"/>
    </row>
    <row r="40" spans="1:16" s="15" customFormat="1" ht="38.25" x14ac:dyDescent="0.25">
      <c r="A40" s="76"/>
      <c r="B40" s="253" t="s">
        <v>570</v>
      </c>
      <c r="C40" s="253" t="s">
        <v>47</v>
      </c>
      <c r="D40" s="402" t="s">
        <v>48</v>
      </c>
      <c r="E40" s="253" t="s">
        <v>570</v>
      </c>
      <c r="F40" s="254">
        <v>96533</v>
      </c>
      <c r="G40" s="236" t="s">
        <v>604</v>
      </c>
      <c r="H40" s="237" t="s">
        <v>39</v>
      </c>
      <c r="I40" s="257">
        <v>100.14</v>
      </c>
      <c r="J40" s="238" t="s">
        <v>605</v>
      </c>
      <c r="K40" s="256" t="s">
        <v>606</v>
      </c>
      <c r="L40" s="257">
        <v>139.93</v>
      </c>
      <c r="M40" s="257">
        <v>129.07</v>
      </c>
      <c r="N40" s="257">
        <v>14012.59</v>
      </c>
      <c r="O40" s="257"/>
      <c r="P40" s="76"/>
    </row>
    <row r="41" spans="1:16" s="15" customFormat="1" ht="38.25" x14ac:dyDescent="0.25">
      <c r="A41" s="76"/>
      <c r="B41" s="253" t="s">
        <v>571</v>
      </c>
      <c r="C41" s="253" t="s">
        <v>47</v>
      </c>
      <c r="D41" s="402" t="s">
        <v>48</v>
      </c>
      <c r="E41" s="253" t="s">
        <v>571</v>
      </c>
      <c r="F41" s="254">
        <v>92762</v>
      </c>
      <c r="G41" s="236" t="s">
        <v>607</v>
      </c>
      <c r="H41" s="237" t="s">
        <v>574</v>
      </c>
      <c r="I41" s="257">
        <v>484.74</v>
      </c>
      <c r="J41" s="238" t="s">
        <v>608</v>
      </c>
      <c r="K41" s="256" t="s">
        <v>609</v>
      </c>
      <c r="L41" s="257">
        <v>17.399999999999999</v>
      </c>
      <c r="M41" s="257">
        <v>18.29</v>
      </c>
      <c r="N41" s="257">
        <v>8434.4699999999993</v>
      </c>
      <c r="O41" s="257"/>
      <c r="P41" s="76"/>
    </row>
    <row r="42" spans="1:16" s="15" customFormat="1" ht="38.25" x14ac:dyDescent="0.25">
      <c r="A42" s="76"/>
      <c r="B42" s="253" t="s">
        <v>572</v>
      </c>
      <c r="C42" s="253" t="s">
        <v>47</v>
      </c>
      <c r="D42" s="402" t="s">
        <v>48</v>
      </c>
      <c r="E42" s="253" t="s">
        <v>572</v>
      </c>
      <c r="F42" s="254">
        <v>92759</v>
      </c>
      <c r="G42" s="236" t="s">
        <v>610</v>
      </c>
      <c r="H42" s="237" t="s">
        <v>574</v>
      </c>
      <c r="I42" s="257">
        <v>192.78</v>
      </c>
      <c r="J42" s="238" t="s">
        <v>611</v>
      </c>
      <c r="K42" s="256" t="s">
        <v>612</v>
      </c>
      <c r="L42" s="257">
        <v>19.64</v>
      </c>
      <c r="M42" s="257">
        <v>21.22</v>
      </c>
      <c r="N42" s="257">
        <v>3786.19</v>
      </c>
      <c r="O42" s="257"/>
      <c r="P42" s="76"/>
    </row>
    <row r="43" spans="1:16" s="15" customFormat="1" ht="38.25" x14ac:dyDescent="0.25">
      <c r="A43" s="76"/>
      <c r="B43" s="253" t="s">
        <v>573</v>
      </c>
      <c r="C43" s="253" t="s">
        <v>47</v>
      </c>
      <c r="D43" s="402" t="s">
        <v>48</v>
      </c>
      <c r="E43" s="253" t="s">
        <v>573</v>
      </c>
      <c r="F43" s="254">
        <v>96557</v>
      </c>
      <c r="G43" s="236" t="s">
        <v>613</v>
      </c>
      <c r="H43" s="237" t="s">
        <v>510</v>
      </c>
      <c r="I43" s="257">
        <v>10.02</v>
      </c>
      <c r="J43" s="238" t="s">
        <v>614</v>
      </c>
      <c r="K43" s="256" t="s">
        <v>615</v>
      </c>
      <c r="L43" s="257">
        <v>794.84</v>
      </c>
      <c r="M43" s="257">
        <v>651.27</v>
      </c>
      <c r="N43" s="257">
        <v>7964.29</v>
      </c>
      <c r="O43" s="257"/>
      <c r="P43" s="76"/>
    </row>
    <row r="44" spans="1:16" s="15" customFormat="1" x14ac:dyDescent="0.25">
      <c r="A44" s="76"/>
      <c r="B44" s="253"/>
      <c r="C44" s="253"/>
      <c r="D44" s="402"/>
      <c r="E44" s="253"/>
      <c r="F44" s="254"/>
      <c r="G44" s="258"/>
      <c r="H44" s="259"/>
      <c r="I44" s="260"/>
      <c r="J44" s="261"/>
      <c r="K44" s="261"/>
      <c r="L44" s="260"/>
      <c r="M44" s="260"/>
      <c r="N44" s="262"/>
      <c r="O44" s="262"/>
      <c r="P44" s="76"/>
    </row>
    <row r="45" spans="1:16" x14ac:dyDescent="0.25">
      <c r="B45" s="56" t="s">
        <v>311</v>
      </c>
      <c r="C45" s="56"/>
      <c r="D45" s="403"/>
      <c r="E45" s="56"/>
      <c r="F45" s="56"/>
      <c r="G45" s="57" t="s">
        <v>110</v>
      </c>
      <c r="H45" s="263"/>
      <c r="I45" s="264"/>
      <c r="J45" s="265"/>
      <c r="K45" s="265"/>
      <c r="L45" s="266"/>
      <c r="M45" s="266"/>
      <c r="N45" s="267">
        <v>22938.63</v>
      </c>
      <c r="O45" s="267">
        <v>7195.84</v>
      </c>
    </row>
    <row r="46" spans="1:16" ht="25.5" x14ac:dyDescent="0.25">
      <c r="B46" s="253" t="s">
        <v>312</v>
      </c>
      <c r="C46" s="253" t="s">
        <v>47</v>
      </c>
      <c r="D46" s="402" t="s">
        <v>48</v>
      </c>
      <c r="E46" s="253" t="s">
        <v>312</v>
      </c>
      <c r="F46" s="254">
        <v>102492</v>
      </c>
      <c r="G46" s="236" t="s">
        <v>616</v>
      </c>
      <c r="H46" s="237" t="s">
        <v>39</v>
      </c>
      <c r="I46" s="255">
        <v>432</v>
      </c>
      <c r="J46" s="238" t="s">
        <v>617</v>
      </c>
      <c r="K46" s="256" t="s">
        <v>618</v>
      </c>
      <c r="L46" s="257">
        <v>23.62</v>
      </c>
      <c r="M46" s="257">
        <v>23.24</v>
      </c>
      <c r="N46" s="257">
        <v>10203.84</v>
      </c>
      <c r="O46" s="257">
        <v>10039.68</v>
      </c>
    </row>
    <row r="47" spans="1:16" ht="25.5" x14ac:dyDescent="0.25">
      <c r="B47" s="253" t="s">
        <v>313</v>
      </c>
      <c r="C47" s="253" t="s">
        <v>47</v>
      </c>
      <c r="D47" s="402" t="s">
        <v>48</v>
      </c>
      <c r="E47" s="253" t="s">
        <v>313</v>
      </c>
      <c r="F47" s="254">
        <v>102506</v>
      </c>
      <c r="G47" s="236" t="s">
        <v>619</v>
      </c>
      <c r="H47" s="237" t="s">
        <v>108</v>
      </c>
      <c r="I47" s="255">
        <v>400</v>
      </c>
      <c r="J47" s="238" t="s">
        <v>620</v>
      </c>
      <c r="K47" s="256" t="s">
        <v>621</v>
      </c>
      <c r="L47" s="257">
        <v>10.6</v>
      </c>
      <c r="M47" s="257">
        <v>10.88</v>
      </c>
      <c r="N47" s="257">
        <v>4240</v>
      </c>
      <c r="O47" s="257">
        <v>4352</v>
      </c>
    </row>
    <row r="48" spans="1:16" s="15" customFormat="1" ht="38.25" x14ac:dyDescent="0.25">
      <c r="A48" s="76"/>
      <c r="B48" s="253" t="s">
        <v>561</v>
      </c>
      <c r="C48" s="253" t="s">
        <v>47</v>
      </c>
      <c r="D48" s="402" t="s">
        <v>48</v>
      </c>
      <c r="E48" s="253" t="s">
        <v>561</v>
      </c>
      <c r="F48" s="254">
        <v>100747</v>
      </c>
      <c r="G48" s="236" t="s">
        <v>622</v>
      </c>
      <c r="H48" s="237" t="s">
        <v>39</v>
      </c>
      <c r="I48" s="255">
        <v>749.1</v>
      </c>
      <c r="J48" s="238" t="s">
        <v>623</v>
      </c>
      <c r="K48" s="256" t="s">
        <v>624</v>
      </c>
      <c r="L48" s="257">
        <v>11.34</v>
      </c>
      <c r="M48" s="257">
        <v>10.91</v>
      </c>
      <c r="N48" s="257">
        <v>8494.7900000000009</v>
      </c>
      <c r="O48" s="257"/>
      <c r="P48" s="76"/>
    </row>
    <row r="49" spans="1:16" s="15" customFormat="1" x14ac:dyDescent="0.25">
      <c r="A49" s="76"/>
      <c r="B49" s="253"/>
      <c r="C49" s="253"/>
      <c r="D49" s="402"/>
      <c r="E49" s="253"/>
      <c r="F49" s="254"/>
      <c r="G49" s="258"/>
      <c r="H49" s="259"/>
      <c r="I49" s="260"/>
      <c r="J49" s="261"/>
      <c r="K49" s="261"/>
      <c r="L49" s="260"/>
      <c r="M49" s="260"/>
      <c r="N49" s="262"/>
      <c r="O49" s="262"/>
      <c r="P49" s="76"/>
    </row>
    <row r="50" spans="1:16" x14ac:dyDescent="0.25">
      <c r="B50" s="56" t="s">
        <v>314</v>
      </c>
      <c r="C50" s="56"/>
      <c r="D50" s="403"/>
      <c r="E50" s="56"/>
      <c r="F50" s="56"/>
      <c r="G50" s="57" t="s">
        <v>109</v>
      </c>
      <c r="H50" s="263"/>
      <c r="I50" s="264"/>
      <c r="J50" s="265"/>
      <c r="K50" s="265"/>
      <c r="L50" s="266"/>
      <c r="M50" s="266"/>
      <c r="N50" s="267">
        <v>33396.68</v>
      </c>
      <c r="O50" s="267" t="e">
        <v>#REF!</v>
      </c>
    </row>
    <row r="51" spans="1:16" s="76" customFormat="1" ht="51" x14ac:dyDescent="0.25">
      <c r="B51" s="253" t="s">
        <v>315</v>
      </c>
      <c r="C51" s="253" t="s">
        <v>47</v>
      </c>
      <c r="D51" s="402" t="s">
        <v>48</v>
      </c>
      <c r="E51" s="253" t="s">
        <v>315</v>
      </c>
      <c r="F51" s="254">
        <v>25398</v>
      </c>
      <c r="G51" s="236" t="s">
        <v>625</v>
      </c>
      <c r="H51" s="237" t="s">
        <v>626</v>
      </c>
      <c r="I51" s="255">
        <v>1</v>
      </c>
      <c r="J51" s="238" t="s">
        <v>627</v>
      </c>
      <c r="K51" s="256" t="s">
        <v>628</v>
      </c>
      <c r="L51" s="257">
        <v>6643.84</v>
      </c>
      <c r="M51" s="257">
        <v>6512.55</v>
      </c>
      <c r="N51" s="257">
        <v>6643.84</v>
      </c>
      <c r="O51" s="257"/>
    </row>
    <row r="52" spans="1:16" s="76" customFormat="1" ht="51" x14ac:dyDescent="0.25">
      <c r="B52" s="253" t="s">
        <v>316</v>
      </c>
      <c r="C52" s="253" t="s">
        <v>47</v>
      </c>
      <c r="D52" s="402" t="s">
        <v>48</v>
      </c>
      <c r="E52" s="253" t="s">
        <v>316</v>
      </c>
      <c r="F52" s="254">
        <v>25399</v>
      </c>
      <c r="G52" s="236" t="s">
        <v>629</v>
      </c>
      <c r="H52" s="237" t="s">
        <v>626</v>
      </c>
      <c r="I52" s="255">
        <v>1</v>
      </c>
      <c r="J52" s="238" t="s">
        <v>630</v>
      </c>
      <c r="K52" s="256" t="s">
        <v>631</v>
      </c>
      <c r="L52" s="257">
        <v>4033.4</v>
      </c>
      <c r="M52" s="257">
        <v>3953.69</v>
      </c>
      <c r="N52" s="257">
        <v>4033.4</v>
      </c>
      <c r="O52" s="257"/>
    </row>
    <row r="53" spans="1:16" s="76" customFormat="1" ht="38.25" x14ac:dyDescent="0.25">
      <c r="B53" s="253" t="s">
        <v>499</v>
      </c>
      <c r="C53" s="253" t="s">
        <v>47</v>
      </c>
      <c r="D53" s="402" t="s">
        <v>48</v>
      </c>
      <c r="E53" s="253" t="s">
        <v>499</v>
      </c>
      <c r="F53" s="254">
        <v>25400</v>
      </c>
      <c r="G53" s="236" t="s">
        <v>632</v>
      </c>
      <c r="H53" s="237" t="s">
        <v>626</v>
      </c>
      <c r="I53" s="255">
        <v>1</v>
      </c>
      <c r="J53" s="238" t="s">
        <v>633</v>
      </c>
      <c r="K53" s="256" t="s">
        <v>633</v>
      </c>
      <c r="L53" s="257">
        <v>4288.16</v>
      </c>
      <c r="M53" s="257">
        <v>4068.32</v>
      </c>
      <c r="N53" s="257">
        <v>4288.16</v>
      </c>
      <c r="O53" s="257"/>
    </row>
    <row r="54" spans="1:16" s="76" customFormat="1" ht="38.25" x14ac:dyDescent="0.25">
      <c r="B54" s="253" t="s">
        <v>517</v>
      </c>
      <c r="C54" s="253" t="s">
        <v>47</v>
      </c>
      <c r="D54" s="402" t="s">
        <v>49</v>
      </c>
      <c r="E54" s="253" t="s">
        <v>517</v>
      </c>
      <c r="F54" s="254">
        <v>2001004006</v>
      </c>
      <c r="G54" s="236" t="s">
        <v>634</v>
      </c>
      <c r="H54" s="237" t="s">
        <v>108</v>
      </c>
      <c r="I54" s="255">
        <v>48</v>
      </c>
      <c r="J54" s="238">
        <v>35.950000000000003</v>
      </c>
      <c r="K54" s="256">
        <v>33.69</v>
      </c>
      <c r="L54" s="257">
        <v>46.31</v>
      </c>
      <c r="M54" s="257">
        <v>41.17</v>
      </c>
      <c r="N54" s="257">
        <v>2222.88</v>
      </c>
      <c r="O54" s="257"/>
    </row>
    <row r="55" spans="1:16" s="76" customFormat="1" x14ac:dyDescent="0.25">
      <c r="B55" s="253" t="s">
        <v>518</v>
      </c>
      <c r="C55" s="253" t="s">
        <v>47</v>
      </c>
      <c r="D55" s="402" t="s">
        <v>50</v>
      </c>
      <c r="E55" s="253" t="s">
        <v>518</v>
      </c>
      <c r="F55" s="254" t="s">
        <v>283</v>
      </c>
      <c r="G55" s="236" t="s">
        <v>527</v>
      </c>
      <c r="H55" s="237" t="s">
        <v>106</v>
      </c>
      <c r="I55" s="255">
        <v>2</v>
      </c>
      <c r="J55" s="238">
        <v>4099.45</v>
      </c>
      <c r="K55" s="256">
        <v>3940.16</v>
      </c>
      <c r="L55" s="257">
        <v>5280.9</v>
      </c>
      <c r="M55" s="257">
        <v>4815.4799999999996</v>
      </c>
      <c r="N55" s="257">
        <v>10561.8</v>
      </c>
      <c r="O55" s="257"/>
    </row>
    <row r="56" spans="1:16" s="15" customFormat="1" ht="38.25" x14ac:dyDescent="0.25">
      <c r="A56" s="76"/>
      <c r="B56" s="253" t="s">
        <v>550</v>
      </c>
      <c r="C56" s="253" t="s">
        <v>47</v>
      </c>
      <c r="D56" s="402" t="s">
        <v>48</v>
      </c>
      <c r="E56" s="253" t="s">
        <v>550</v>
      </c>
      <c r="F56" s="254">
        <v>91926</v>
      </c>
      <c r="G56" s="236" t="s">
        <v>635</v>
      </c>
      <c r="H56" s="237" t="s">
        <v>108</v>
      </c>
      <c r="I56" s="255">
        <v>417.5</v>
      </c>
      <c r="J56" s="238" t="s">
        <v>636</v>
      </c>
      <c r="K56" s="256" t="s">
        <v>637</v>
      </c>
      <c r="L56" s="257">
        <v>4.8600000000000003</v>
      </c>
      <c r="M56" s="257">
        <v>4.6900000000000004</v>
      </c>
      <c r="N56" s="257">
        <v>2029.05</v>
      </c>
      <c r="O56" s="262"/>
      <c r="P56" s="76"/>
    </row>
    <row r="57" spans="1:16" s="15" customFormat="1" ht="25.5" x14ac:dyDescent="0.25">
      <c r="A57" s="76"/>
      <c r="B57" s="253" t="s">
        <v>551</v>
      </c>
      <c r="C57" s="253" t="s">
        <v>47</v>
      </c>
      <c r="D57" s="402" t="s">
        <v>48</v>
      </c>
      <c r="E57" s="253" t="s">
        <v>551</v>
      </c>
      <c r="F57" s="254">
        <v>93660</v>
      </c>
      <c r="G57" s="236" t="s">
        <v>638</v>
      </c>
      <c r="H57" s="237" t="s">
        <v>106</v>
      </c>
      <c r="I57" s="255">
        <v>2</v>
      </c>
      <c r="J57" s="238" t="s">
        <v>639</v>
      </c>
      <c r="K57" s="256" t="s">
        <v>640</v>
      </c>
      <c r="L57" s="257">
        <v>77.790000000000006</v>
      </c>
      <c r="M57" s="257">
        <v>70.680000000000007</v>
      </c>
      <c r="N57" s="257">
        <v>155.58000000000001</v>
      </c>
      <c r="O57" s="262"/>
      <c r="P57" s="76"/>
    </row>
    <row r="58" spans="1:16" s="15" customFormat="1" x14ac:dyDescent="0.25">
      <c r="A58" s="76"/>
      <c r="B58" s="253" t="s">
        <v>552</v>
      </c>
      <c r="C58" s="253" t="s">
        <v>47</v>
      </c>
      <c r="D58" s="402" t="s">
        <v>90</v>
      </c>
      <c r="E58" s="253" t="s">
        <v>552</v>
      </c>
      <c r="F58" s="254">
        <v>64371</v>
      </c>
      <c r="G58" s="236" t="s">
        <v>554</v>
      </c>
      <c r="H58" s="237" t="s">
        <v>106</v>
      </c>
      <c r="I58" s="255">
        <v>1</v>
      </c>
      <c r="J58" s="238">
        <v>120.74</v>
      </c>
      <c r="K58" s="256">
        <v>0</v>
      </c>
      <c r="L58" s="257">
        <v>155.53</v>
      </c>
      <c r="M58" s="257">
        <v>0</v>
      </c>
      <c r="N58" s="257">
        <v>155.53</v>
      </c>
      <c r="O58" s="262"/>
      <c r="P58" s="76"/>
    </row>
    <row r="59" spans="1:16" s="15" customFormat="1" ht="25.5" x14ac:dyDescent="0.25">
      <c r="A59" s="76"/>
      <c r="B59" s="253" t="s">
        <v>553</v>
      </c>
      <c r="C59" s="253" t="s">
        <v>47</v>
      </c>
      <c r="D59" s="402" t="s">
        <v>48</v>
      </c>
      <c r="E59" s="253" t="s">
        <v>553</v>
      </c>
      <c r="F59" s="254">
        <v>95730</v>
      </c>
      <c r="G59" s="236" t="s">
        <v>641</v>
      </c>
      <c r="H59" s="237" t="s">
        <v>108</v>
      </c>
      <c r="I59" s="255">
        <v>100</v>
      </c>
      <c r="J59" s="238" t="s">
        <v>642</v>
      </c>
      <c r="K59" s="256" t="s">
        <v>643</v>
      </c>
      <c r="L59" s="257">
        <v>13.04</v>
      </c>
      <c r="M59" s="257">
        <v>11.85</v>
      </c>
      <c r="N59" s="257">
        <v>1304</v>
      </c>
      <c r="O59" s="262"/>
      <c r="P59" s="76"/>
    </row>
    <row r="60" spans="1:16" s="15" customFormat="1" ht="38.25" x14ac:dyDescent="0.25">
      <c r="A60" s="76"/>
      <c r="B60" s="253" t="s">
        <v>555</v>
      </c>
      <c r="C60" s="253" t="s">
        <v>47</v>
      </c>
      <c r="D60" s="402" t="s">
        <v>50</v>
      </c>
      <c r="E60" s="253" t="s">
        <v>555</v>
      </c>
      <c r="F60" s="254" t="s">
        <v>556</v>
      </c>
      <c r="G60" s="236" t="s">
        <v>558</v>
      </c>
      <c r="H60" s="237" t="s">
        <v>106</v>
      </c>
      <c r="I60" s="255">
        <v>4</v>
      </c>
      <c r="J60" s="238">
        <v>388.62</v>
      </c>
      <c r="K60" s="256">
        <v>0</v>
      </c>
      <c r="L60" s="257">
        <v>500.61</v>
      </c>
      <c r="M60" s="257">
        <v>0</v>
      </c>
      <c r="N60" s="257">
        <v>2002.44</v>
      </c>
      <c r="O60" s="262"/>
      <c r="P60" s="76"/>
    </row>
    <row r="61" spans="1:16" s="15" customFormat="1" x14ac:dyDescent="0.25">
      <c r="A61" s="76"/>
      <c r="B61" s="253"/>
      <c r="C61" s="253"/>
      <c r="D61" s="402"/>
      <c r="E61" s="253"/>
      <c r="F61" s="254"/>
      <c r="G61" s="258"/>
      <c r="H61" s="259"/>
      <c r="I61" s="260"/>
      <c r="J61" s="261"/>
      <c r="K61" s="261"/>
      <c r="L61" s="260"/>
      <c r="M61" s="260">
        <v>0</v>
      </c>
      <c r="N61" s="262"/>
      <c r="O61" s="262"/>
      <c r="P61" s="76"/>
    </row>
    <row r="62" spans="1:16" s="15" customFormat="1" x14ac:dyDescent="0.25">
      <c r="A62" s="76"/>
      <c r="B62" s="56" t="s">
        <v>351</v>
      </c>
      <c r="C62" s="56"/>
      <c r="D62" s="403"/>
      <c r="E62" s="56"/>
      <c r="F62" s="56"/>
      <c r="G62" s="57" t="s">
        <v>428</v>
      </c>
      <c r="H62" s="263"/>
      <c r="I62" s="264"/>
      <c r="J62" s="265"/>
      <c r="K62" s="265"/>
      <c r="L62" s="266"/>
      <c r="M62" s="266"/>
      <c r="N62" s="267">
        <v>20304.48</v>
      </c>
      <c r="O62" s="267">
        <v>15461.46</v>
      </c>
      <c r="P62" s="76"/>
    </row>
    <row r="63" spans="1:16" s="15" customFormat="1" x14ac:dyDescent="0.25">
      <c r="A63" s="76"/>
      <c r="B63" s="253" t="s">
        <v>51</v>
      </c>
      <c r="C63" s="253" t="s">
        <v>47</v>
      </c>
      <c r="D63" s="402" t="s">
        <v>48</v>
      </c>
      <c r="E63" s="253" t="s">
        <v>51</v>
      </c>
      <c r="F63" s="254">
        <v>90777</v>
      </c>
      <c r="G63" s="236" t="s">
        <v>644</v>
      </c>
      <c r="H63" s="237" t="s">
        <v>645</v>
      </c>
      <c r="I63" s="255">
        <v>126</v>
      </c>
      <c r="J63" s="238" t="s">
        <v>646</v>
      </c>
      <c r="K63" s="256" t="s">
        <v>647</v>
      </c>
      <c r="L63" s="257">
        <v>116.56</v>
      </c>
      <c r="M63" s="257">
        <v>122.71</v>
      </c>
      <c r="N63" s="257">
        <v>14686.56</v>
      </c>
      <c r="O63" s="257">
        <v>15461.46</v>
      </c>
      <c r="P63" s="76"/>
    </row>
    <row r="64" spans="1:16" s="15" customFormat="1" x14ac:dyDescent="0.25">
      <c r="A64" s="76"/>
      <c r="B64" s="253" t="s">
        <v>52</v>
      </c>
      <c r="C64" s="253" t="s">
        <v>47</v>
      </c>
      <c r="D64" s="402" t="s">
        <v>48</v>
      </c>
      <c r="E64" s="253" t="s">
        <v>52</v>
      </c>
      <c r="F64" s="254">
        <v>90780</v>
      </c>
      <c r="G64" s="236" t="s">
        <v>648</v>
      </c>
      <c r="H64" s="237" t="s">
        <v>645</v>
      </c>
      <c r="I64" s="255">
        <v>192</v>
      </c>
      <c r="J64" s="238" t="s">
        <v>649</v>
      </c>
      <c r="K64" s="256" t="s">
        <v>650</v>
      </c>
      <c r="L64" s="257">
        <v>29.26</v>
      </c>
      <c r="M64" s="257">
        <v>42.77</v>
      </c>
      <c r="N64" s="257">
        <v>5617.92</v>
      </c>
      <c r="O64" s="257"/>
      <c r="P64" s="76"/>
    </row>
    <row r="65" spans="1:18" s="15" customFormat="1" x14ac:dyDescent="0.25">
      <c r="A65" s="76"/>
      <c r="B65" s="253"/>
      <c r="C65" s="253"/>
      <c r="D65" s="402"/>
      <c r="E65" s="253"/>
      <c r="F65" s="254"/>
      <c r="G65" s="258"/>
      <c r="H65" s="259"/>
      <c r="I65" s="260"/>
      <c r="J65" s="261"/>
      <c r="K65" s="261"/>
      <c r="L65" s="260"/>
      <c r="M65" s="260"/>
      <c r="N65" s="262"/>
      <c r="O65" s="262"/>
      <c r="P65" s="76"/>
    </row>
    <row r="66" spans="1:18" x14ac:dyDescent="0.25">
      <c r="B66" s="56" t="s">
        <v>53</v>
      </c>
      <c r="C66" s="56"/>
      <c r="D66" s="403"/>
      <c r="E66" s="56"/>
      <c r="F66" s="56"/>
      <c r="G66" s="57" t="s">
        <v>112</v>
      </c>
      <c r="H66" s="263"/>
      <c r="I66" s="264"/>
      <c r="J66" s="265"/>
      <c r="K66" s="265"/>
      <c r="L66" s="266"/>
      <c r="M66" s="266"/>
      <c r="N66" s="267">
        <v>1209</v>
      </c>
      <c r="O66" s="267" t="e">
        <v>#REF!</v>
      </c>
    </row>
    <row r="67" spans="1:18" s="15" customFormat="1" x14ac:dyDescent="0.25">
      <c r="A67" s="76"/>
      <c r="B67" s="253" t="s">
        <v>54</v>
      </c>
      <c r="C67" s="253" t="s">
        <v>47</v>
      </c>
      <c r="D67" s="402" t="s">
        <v>48</v>
      </c>
      <c r="E67" s="253" t="s">
        <v>54</v>
      </c>
      <c r="F67" s="254">
        <v>99814</v>
      </c>
      <c r="G67" s="236" t="s">
        <v>651</v>
      </c>
      <c r="H67" s="237" t="s">
        <v>39</v>
      </c>
      <c r="I67" s="255">
        <v>620</v>
      </c>
      <c r="J67" s="238" t="s">
        <v>652</v>
      </c>
      <c r="K67" s="256" t="s">
        <v>653</v>
      </c>
      <c r="L67" s="257">
        <v>1.95</v>
      </c>
      <c r="M67" s="257">
        <v>2.0099999999999998</v>
      </c>
      <c r="N67" s="257">
        <v>1209</v>
      </c>
      <c r="O67" s="257"/>
      <c r="P67" s="76"/>
      <c r="R67" s="445" t="s">
        <v>568</v>
      </c>
    </row>
    <row r="68" spans="1:18" x14ac:dyDescent="0.25">
      <c r="B68" s="273"/>
      <c r="C68" s="273"/>
      <c r="D68" s="405"/>
      <c r="E68" s="273"/>
      <c r="F68" s="274"/>
      <c r="G68" s="57"/>
      <c r="H68" s="180"/>
      <c r="I68" s="275"/>
      <c r="J68" s="180"/>
      <c r="K68" s="180"/>
      <c r="L68" s="180" t="s">
        <v>15</v>
      </c>
      <c r="M68" s="180"/>
      <c r="N68" s="181">
        <v>826369.38000000012</v>
      </c>
      <c r="O68" s="181" t="e">
        <v>#REF!</v>
      </c>
    </row>
    <row r="69" spans="1:18" x14ac:dyDescent="0.25">
      <c r="B69" s="186"/>
      <c r="C69" s="441"/>
      <c r="D69" s="441"/>
      <c r="E69" s="441"/>
      <c r="F69" s="442"/>
      <c r="G69" s="188"/>
      <c r="H69" s="186"/>
      <c r="I69" s="443"/>
      <c r="J69" s="444"/>
      <c r="K69" s="444"/>
      <c r="L69" s="443"/>
      <c r="M69" s="443"/>
      <c r="N69" s="443"/>
      <c r="O69" s="443"/>
    </row>
    <row r="70" spans="1:18" x14ac:dyDescent="0.25">
      <c r="B70" s="76"/>
      <c r="C70" s="76"/>
      <c r="D70" s="406"/>
      <c r="E70" s="76"/>
      <c r="F70" s="171"/>
      <c r="G70" s="172"/>
      <c r="H70" s="76"/>
      <c r="I70" s="173"/>
      <c r="J70" s="174"/>
      <c r="K70" s="174"/>
      <c r="L70" s="173"/>
      <c r="M70" s="173"/>
      <c r="N70" s="302"/>
      <c r="O70" s="173"/>
    </row>
    <row r="71" spans="1:18" x14ac:dyDescent="0.25">
      <c r="B71" s="76"/>
      <c r="C71" s="76"/>
      <c r="D71" s="406"/>
      <c r="E71" s="76"/>
      <c r="F71" s="171"/>
      <c r="G71" s="172"/>
      <c r="H71" s="76"/>
      <c r="I71" s="173"/>
      <c r="J71" s="174"/>
      <c r="K71" s="174"/>
      <c r="L71" s="173"/>
      <c r="M71" s="173"/>
      <c r="N71" s="173"/>
      <c r="O71" s="302"/>
    </row>
    <row r="72" spans="1:18" x14ac:dyDescent="0.25">
      <c r="B72" s="76"/>
      <c r="C72" s="76"/>
      <c r="D72" s="406"/>
      <c r="E72" s="76"/>
      <c r="F72" s="171"/>
      <c r="G72" s="172"/>
      <c r="H72" s="76"/>
      <c r="I72" s="173"/>
      <c r="J72" s="174"/>
      <c r="K72" s="174"/>
      <c r="L72" s="173"/>
      <c r="M72" s="173"/>
      <c r="N72" s="173"/>
      <c r="O72" s="173"/>
    </row>
    <row r="73" spans="1:18" x14ac:dyDescent="0.25">
      <c r="A73" s="2"/>
      <c r="B73" s="76"/>
      <c r="C73" s="76"/>
      <c r="D73" s="406"/>
      <c r="E73" s="76"/>
      <c r="F73" s="171"/>
      <c r="G73" s="172"/>
      <c r="H73" s="76"/>
      <c r="I73" s="173"/>
      <c r="J73" s="174"/>
      <c r="K73" s="174"/>
      <c r="L73" s="173"/>
      <c r="M73" s="173"/>
      <c r="N73" s="173"/>
      <c r="O73" s="173"/>
      <c r="P73" s="2"/>
    </row>
    <row r="74" spans="1:18" x14ac:dyDescent="0.25">
      <c r="A74" s="2"/>
      <c r="B74" s="76"/>
      <c r="C74" s="76"/>
      <c r="D74" s="406"/>
      <c r="E74" s="76"/>
      <c r="F74" s="171"/>
      <c r="G74" s="172"/>
      <c r="H74" s="76"/>
      <c r="I74" s="173"/>
      <c r="J74" s="174"/>
      <c r="K74" s="174"/>
      <c r="L74" s="173"/>
      <c r="M74" s="173"/>
      <c r="N74" s="173"/>
      <c r="O74" s="173"/>
      <c r="P74" s="2"/>
    </row>
    <row r="75" spans="1:18" x14ac:dyDescent="0.25">
      <c r="A75" s="2"/>
      <c r="B75" s="76"/>
      <c r="C75" s="76"/>
      <c r="D75" s="406"/>
      <c r="E75" s="76"/>
      <c r="F75" s="171"/>
      <c r="G75" s="172"/>
      <c r="H75" s="76"/>
      <c r="I75" s="173"/>
      <c r="J75" s="174"/>
      <c r="K75" s="174"/>
      <c r="L75" s="173"/>
      <c r="M75" s="173"/>
      <c r="N75" s="173"/>
      <c r="O75" s="173"/>
      <c r="P75" s="2"/>
    </row>
    <row r="76" spans="1:18" x14ac:dyDescent="0.25">
      <c r="A76" s="2"/>
      <c r="B76" s="76"/>
      <c r="C76" s="76"/>
      <c r="D76" s="406"/>
      <c r="E76" s="76"/>
      <c r="F76" s="171"/>
      <c r="G76" s="172"/>
      <c r="H76" s="76"/>
      <c r="I76" s="173"/>
      <c r="J76" s="174"/>
      <c r="K76" s="174"/>
      <c r="L76" s="173"/>
      <c r="M76" s="173"/>
      <c r="N76" s="173"/>
      <c r="O76" s="173"/>
      <c r="P76" s="2"/>
    </row>
    <row r="77" spans="1:18" x14ac:dyDescent="0.25">
      <c r="A77" s="2"/>
      <c r="B77" s="76"/>
      <c r="C77" s="76"/>
      <c r="D77" s="406"/>
      <c r="E77" s="76"/>
      <c r="F77" s="171"/>
      <c r="G77" s="172"/>
      <c r="H77" s="76"/>
      <c r="I77" s="173"/>
      <c r="J77" s="174"/>
      <c r="K77" s="174"/>
      <c r="L77" s="173"/>
      <c r="M77" s="173"/>
      <c r="N77" s="173"/>
      <c r="O77" s="173"/>
      <c r="P77" s="2"/>
    </row>
    <row r="78" spans="1:18" x14ac:dyDescent="0.25">
      <c r="A78" s="2"/>
      <c r="B78" s="76"/>
      <c r="C78" s="76"/>
      <c r="D78" s="406"/>
      <c r="E78" s="76"/>
      <c r="F78" s="171"/>
      <c r="G78" s="172"/>
      <c r="H78" s="76"/>
      <c r="I78" s="173"/>
      <c r="J78" s="174"/>
      <c r="K78" s="174"/>
      <c r="L78" s="173"/>
      <c r="M78" s="173"/>
      <c r="N78" s="302"/>
      <c r="O78" s="173"/>
      <c r="P78" s="2"/>
    </row>
    <row r="79" spans="1:18" x14ac:dyDescent="0.25">
      <c r="A79" s="2"/>
      <c r="B79" s="76"/>
      <c r="C79" s="76"/>
      <c r="D79" s="406"/>
      <c r="E79" s="76"/>
      <c r="F79" s="171"/>
      <c r="G79" s="172"/>
      <c r="H79" s="76"/>
      <c r="I79" s="173"/>
      <c r="J79" s="174"/>
      <c r="K79" s="174"/>
      <c r="L79" s="173"/>
      <c r="M79" s="173"/>
      <c r="N79" s="173"/>
      <c r="O79" s="173"/>
      <c r="P79" s="2"/>
    </row>
    <row r="80" spans="1:18" x14ac:dyDescent="0.25">
      <c r="A80" s="2"/>
      <c r="B80" s="76"/>
      <c r="C80" s="76"/>
      <c r="D80" s="406"/>
      <c r="E80" s="76"/>
      <c r="F80" s="171"/>
      <c r="G80" s="172"/>
      <c r="H80" s="76"/>
      <c r="I80" s="173"/>
      <c r="J80" s="174"/>
      <c r="K80" s="174"/>
      <c r="L80" s="173"/>
      <c r="M80" s="173"/>
      <c r="N80" s="173"/>
      <c r="O80" s="173"/>
      <c r="P80" s="2"/>
    </row>
    <row r="81" spans="1:16" x14ac:dyDescent="0.25">
      <c r="A81" s="2"/>
      <c r="B81" s="76"/>
      <c r="C81" s="76"/>
      <c r="D81" s="406"/>
      <c r="E81" s="76"/>
      <c r="F81" s="171"/>
      <c r="G81" s="172"/>
      <c r="H81" s="76"/>
      <c r="I81" s="173"/>
      <c r="J81" s="174"/>
      <c r="K81" s="174"/>
      <c r="L81" s="173"/>
      <c r="M81" s="173"/>
      <c r="N81" s="173"/>
      <c r="O81" s="173"/>
      <c r="P81" s="2"/>
    </row>
    <row r="82" spans="1:16" x14ac:dyDescent="0.25">
      <c r="A82" s="2"/>
      <c r="B82" s="76"/>
      <c r="C82" s="76"/>
      <c r="D82" s="406"/>
      <c r="E82" s="76"/>
      <c r="F82" s="171"/>
      <c r="G82" s="172"/>
      <c r="H82" s="76"/>
      <c r="I82" s="173"/>
      <c r="J82" s="174"/>
      <c r="K82" s="174"/>
      <c r="L82" s="173"/>
      <c r="M82" s="173"/>
      <c r="N82" s="173"/>
      <c r="O82" s="173"/>
      <c r="P82" s="2"/>
    </row>
    <row r="83" spans="1:16" x14ac:dyDescent="0.25">
      <c r="A83" s="2"/>
      <c r="B83" s="76"/>
      <c r="C83" s="76"/>
      <c r="D83" s="406"/>
      <c r="E83" s="76"/>
      <c r="F83" s="171"/>
      <c r="G83" s="172"/>
      <c r="H83" s="76"/>
      <c r="I83" s="173"/>
      <c r="J83" s="174"/>
      <c r="K83" s="174"/>
      <c r="L83" s="173"/>
      <c r="M83" s="173"/>
      <c r="N83" s="173"/>
      <c r="O83" s="173"/>
      <c r="P83" s="2"/>
    </row>
    <row r="84" spans="1:16" x14ac:dyDescent="0.25">
      <c r="A84" s="2"/>
      <c r="B84" s="76"/>
      <c r="C84" s="76"/>
      <c r="D84" s="406"/>
      <c r="E84" s="76"/>
      <c r="F84" s="171"/>
      <c r="G84" s="172"/>
      <c r="H84" s="76"/>
      <c r="I84" s="173"/>
      <c r="J84" s="174"/>
      <c r="K84" s="174"/>
      <c r="L84" s="173"/>
      <c r="M84" s="173"/>
      <c r="N84" s="173"/>
      <c r="O84" s="173"/>
      <c r="P84" s="2"/>
    </row>
    <row r="85" spans="1:16" x14ac:dyDescent="0.25">
      <c r="A85" s="2"/>
      <c r="B85" s="76"/>
      <c r="C85" s="76"/>
      <c r="D85" s="406"/>
      <c r="E85" s="76"/>
      <c r="F85" s="171"/>
      <c r="G85" s="172"/>
      <c r="H85" s="76"/>
      <c r="I85" s="173"/>
      <c r="J85" s="174"/>
      <c r="K85" s="174"/>
      <c r="L85" s="173"/>
      <c r="M85" s="173"/>
      <c r="N85" s="173"/>
      <c r="O85" s="173"/>
      <c r="P85" s="2"/>
    </row>
    <row r="86" spans="1:16" x14ac:dyDescent="0.25">
      <c r="A86" s="2"/>
      <c r="B86" s="76"/>
      <c r="C86" s="76"/>
      <c r="D86" s="406"/>
      <c r="E86" s="76"/>
      <c r="F86" s="171"/>
      <c r="G86" s="172"/>
      <c r="H86" s="76"/>
      <c r="I86" s="173"/>
      <c r="J86" s="174"/>
      <c r="K86" s="174"/>
      <c r="L86" s="173"/>
      <c r="M86" s="173"/>
      <c r="N86" s="173"/>
      <c r="O86" s="173"/>
      <c r="P86" s="2"/>
    </row>
    <row r="87" spans="1:16" x14ac:dyDescent="0.25">
      <c r="A87" s="2"/>
      <c r="B87" s="76"/>
      <c r="C87" s="76"/>
      <c r="D87" s="406"/>
      <c r="E87" s="76"/>
      <c r="F87" s="171"/>
      <c r="G87" s="172"/>
      <c r="H87" s="76"/>
      <c r="I87" s="173"/>
      <c r="J87" s="174"/>
      <c r="K87" s="174"/>
      <c r="L87" s="173"/>
      <c r="M87" s="173"/>
      <c r="N87" s="173"/>
      <c r="O87" s="173"/>
      <c r="P87" s="2"/>
    </row>
    <row r="88" spans="1:16" x14ac:dyDescent="0.25">
      <c r="A88" s="2"/>
      <c r="B88" s="76"/>
      <c r="C88" s="76"/>
      <c r="D88" s="406"/>
      <c r="E88" s="76"/>
      <c r="F88" s="171"/>
      <c r="G88" s="172"/>
      <c r="H88" s="76"/>
      <c r="I88" s="173"/>
      <c r="J88" s="174"/>
      <c r="K88" s="174"/>
      <c r="L88" s="173"/>
      <c r="M88" s="173"/>
      <c r="N88" s="173"/>
      <c r="O88" s="173"/>
      <c r="P88" s="2"/>
    </row>
    <row r="89" spans="1:16" x14ac:dyDescent="0.25">
      <c r="A89" s="2"/>
      <c r="B89" s="76"/>
      <c r="C89" s="76"/>
      <c r="D89" s="406"/>
      <c r="E89" s="76"/>
      <c r="F89" s="171"/>
      <c r="G89" s="172"/>
      <c r="H89" s="76"/>
      <c r="I89" s="173"/>
      <c r="J89" s="174"/>
      <c r="K89" s="174"/>
      <c r="L89" s="173"/>
      <c r="M89" s="173"/>
      <c r="N89" s="173"/>
      <c r="O89" s="173"/>
      <c r="P89" s="2"/>
    </row>
    <row r="90" spans="1:16" x14ac:dyDescent="0.25">
      <c r="A90" s="2"/>
      <c r="B90" s="76"/>
      <c r="C90" s="76"/>
      <c r="D90" s="406"/>
      <c r="E90" s="76"/>
      <c r="F90" s="171"/>
      <c r="G90" s="172"/>
      <c r="H90" s="76"/>
      <c r="I90" s="173"/>
      <c r="J90" s="174"/>
      <c r="K90" s="174"/>
      <c r="L90" s="173"/>
      <c r="M90" s="173"/>
      <c r="N90" s="173"/>
      <c r="O90" s="173"/>
      <c r="P90" s="2"/>
    </row>
  </sheetData>
  <dataConsolidate/>
  <mergeCells count="6">
    <mergeCell ref="B5:N5"/>
    <mergeCell ref="M11:N11"/>
    <mergeCell ref="D9:E9"/>
    <mergeCell ref="D10:E10"/>
    <mergeCell ref="L6:N6"/>
    <mergeCell ref="L7:O10"/>
  </mergeCells>
  <phoneticPr fontId="2" type="noConversion"/>
  <conditionalFormatting sqref="I65:I68 I14:I21 I61 I25:I38 I44:I55">
    <cfRule type="cellIs" dxfId="41" priority="126" operator="equal">
      <formula>#N/A</formula>
    </cfRule>
  </conditionalFormatting>
  <conditionalFormatting sqref="I62">
    <cfRule type="cellIs" dxfId="40" priority="124" operator="equal">
      <formula>#N/A</formula>
    </cfRule>
  </conditionalFormatting>
  <conditionalFormatting sqref="I22">
    <cfRule type="cellIs" dxfId="39" priority="117" operator="equal">
      <formula>#N/A</formula>
    </cfRule>
  </conditionalFormatting>
  <conditionalFormatting sqref="I23:I24">
    <cfRule type="cellIs" dxfId="38" priority="27" operator="equal">
      <formula>#N/A</formula>
    </cfRule>
  </conditionalFormatting>
  <conditionalFormatting sqref="I63:I64">
    <cfRule type="cellIs" dxfId="37" priority="12" operator="equal">
      <formula>#N/A</formula>
    </cfRule>
  </conditionalFormatting>
  <conditionalFormatting sqref="N1:N11 N69:N1048576">
    <cfRule type="cellIs" dxfId="36" priority="11" operator="greaterThan">
      <formula>60000</formula>
    </cfRule>
  </conditionalFormatting>
  <conditionalFormatting sqref="I56:I60">
    <cfRule type="cellIs" dxfId="35" priority="4" operator="equal">
      <formula>#N/A</formula>
    </cfRule>
  </conditionalFormatting>
  <conditionalFormatting sqref="I40:I43">
    <cfRule type="cellIs" dxfId="34" priority="1" operator="equal">
      <formula>#N/A</formula>
    </cfRule>
  </conditionalFormatting>
  <conditionalFormatting sqref="I39">
    <cfRule type="cellIs" dxfId="33" priority="2" operator="equal">
      <formula>#N/A</formula>
    </cfRule>
  </conditionalFormatting>
  <dataValidations count="2">
    <dataValidation type="list" allowBlank="1" showInputMessage="1" showErrorMessage="1" sqref="C51:C60 C27:C31 C67 C15:C20 C23:C25 C63:C64 C46:C48 C34:C43">
      <formula1>"SERVIÇO,INSUMO"</formula1>
    </dataValidation>
    <dataValidation type="list" allowBlank="1" showInputMessage="1" showErrorMessage="1" sqref="D14:D68">
      <formula1>"AGESUL,SINAPI,SBC,SINDUSCON,SEINFRA,COMPOSIÇÃO,COTAÇÃO"</formula1>
    </dataValidation>
  </dataValidations>
  <printOptions horizontalCentered="1"/>
  <pageMargins left="0.19685039370078741" right="0.19685039370078741" top="0.19685039370078741" bottom="0.43307086614173229" header="0.31496062992125984" footer="0.31496062992125984"/>
  <pageSetup paperSize="9" scale="49" fitToHeight="0" orientation="portrait" horizontalDpi="300" verticalDpi="300" r:id="rId1"/>
  <headerFooter>
    <oddFooter>Página &amp;P de &amp;N</oddFooter>
  </headerFooter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88"/>
  <sheetViews>
    <sheetView workbookViewId="0"/>
  </sheetViews>
  <sheetFormatPr defaultColWidth="9.140625" defaultRowHeight="19.5" outlineLevelRow="1" x14ac:dyDescent="0.25"/>
  <cols>
    <col min="1" max="1" width="9.140625" style="113"/>
    <col min="2" max="2" width="15.85546875" style="322" bestFit="1" customWidth="1"/>
    <col min="3" max="3" width="10.140625" style="322" bestFit="1" customWidth="1"/>
    <col min="4" max="4" width="8.5703125" style="322" bestFit="1" customWidth="1"/>
    <col min="5" max="5" width="7.7109375" style="322" bestFit="1" customWidth="1"/>
    <col min="6" max="6" width="6.140625" style="322" bestFit="1" customWidth="1"/>
    <col min="7" max="7" width="55.140625" style="322" bestFit="1" customWidth="1"/>
    <col min="8" max="8" width="101.140625" style="329" bestFit="1" customWidth="1"/>
    <col min="9" max="9" width="86.140625" style="322" customWidth="1"/>
    <col min="10" max="10" width="8.5703125" style="322" bestFit="1" customWidth="1"/>
    <col min="11" max="11" width="7.7109375" style="113" bestFit="1" customWidth="1"/>
    <col min="12" max="12" width="6.140625" style="113" bestFit="1" customWidth="1"/>
    <col min="13" max="13" width="81.140625" style="114" bestFit="1" customWidth="1"/>
    <col min="14" max="14" width="19.28515625" style="114" bestFit="1" customWidth="1"/>
    <col min="15" max="15" width="44.42578125" style="114" bestFit="1" customWidth="1"/>
    <col min="16" max="16" width="53.42578125" style="114" bestFit="1" customWidth="1"/>
    <col min="17" max="17" width="6.85546875" style="113" bestFit="1" customWidth="1"/>
    <col min="18" max="18" width="13.140625" style="113" bestFit="1" customWidth="1"/>
    <col min="19" max="19" width="17.140625" style="114" bestFit="1" customWidth="1"/>
    <col min="20" max="20" width="33.42578125" style="114" bestFit="1" customWidth="1"/>
    <col min="21" max="21" width="11.7109375" style="114" bestFit="1" customWidth="1"/>
    <col min="22" max="22" width="7" style="114" bestFit="1" customWidth="1"/>
    <col min="23" max="23" width="15.28515625" style="113" customWidth="1"/>
    <col min="24" max="24" width="33.42578125" style="113" bestFit="1" customWidth="1"/>
    <col min="25" max="25" width="11.7109375" style="113" bestFit="1" customWidth="1"/>
    <col min="26" max="26" width="10.42578125" style="113" bestFit="1" customWidth="1"/>
    <col min="27" max="27" width="8.42578125" style="113" bestFit="1" customWidth="1"/>
    <col min="28" max="28" width="16.7109375" style="113" bestFit="1" customWidth="1"/>
    <col min="29" max="29" width="27.42578125" style="113" bestFit="1" customWidth="1"/>
    <col min="30" max="30" width="81.140625" style="113" bestFit="1" customWidth="1"/>
    <col min="31" max="31" width="6" style="113" bestFit="1" customWidth="1"/>
    <col min="32" max="32" width="23.28515625" style="113" bestFit="1" customWidth="1"/>
    <col min="33" max="33" width="22.85546875" style="113" bestFit="1" customWidth="1"/>
    <col min="34" max="34" width="81.140625" style="113" bestFit="1" customWidth="1"/>
    <col min="35" max="35" width="6.140625" style="113" bestFit="1" customWidth="1"/>
    <col min="36" max="36" width="9.140625" style="113"/>
    <col min="37" max="37" width="38" style="113" bestFit="1" customWidth="1"/>
    <col min="38" max="38" width="40.85546875" style="113" bestFit="1" customWidth="1"/>
    <col min="39" max="39" width="7.85546875" style="113" bestFit="1" customWidth="1"/>
    <col min="40" max="40" width="53.140625" style="113" bestFit="1" customWidth="1"/>
    <col min="41" max="41" width="14.42578125" style="113" bestFit="1" customWidth="1"/>
    <col min="42" max="42" width="10.28515625" style="113" bestFit="1" customWidth="1"/>
    <col min="43" max="43" width="17.85546875" style="113" bestFit="1" customWidth="1"/>
    <col min="44" max="44" width="24" style="113" bestFit="1" customWidth="1"/>
    <col min="45" max="45" width="15" style="113" bestFit="1" customWidth="1"/>
    <col min="46" max="16384" width="9.140625" style="113"/>
  </cols>
  <sheetData>
    <row r="2" spans="2:11" x14ac:dyDescent="0.25">
      <c r="B2" s="467" t="s">
        <v>169</v>
      </c>
      <c r="C2" s="468"/>
      <c r="D2" s="468"/>
      <c r="E2" s="468"/>
      <c r="F2" s="468"/>
      <c r="G2" s="468"/>
      <c r="H2" s="469"/>
    </row>
    <row r="3" spans="2:11" x14ac:dyDescent="0.25">
      <c r="B3" s="470"/>
      <c r="C3" s="471"/>
      <c r="D3" s="471"/>
      <c r="E3" s="471"/>
      <c r="F3" s="471"/>
      <c r="G3" s="471"/>
      <c r="H3" s="472"/>
    </row>
    <row r="4" spans="2:11" x14ac:dyDescent="0.25">
      <c r="B4" s="470"/>
      <c r="C4" s="471"/>
      <c r="D4" s="471"/>
      <c r="E4" s="471"/>
      <c r="F4" s="471"/>
      <c r="G4" s="471"/>
      <c r="H4" s="472"/>
    </row>
    <row r="5" spans="2:11" x14ac:dyDescent="0.25">
      <c r="B5" s="470"/>
      <c r="C5" s="471"/>
      <c r="D5" s="471"/>
      <c r="E5" s="471"/>
      <c r="F5" s="471"/>
      <c r="G5" s="471"/>
      <c r="H5" s="472"/>
    </row>
    <row r="6" spans="2:11" x14ac:dyDescent="0.25">
      <c r="B6" s="473"/>
      <c r="C6" s="474"/>
      <c r="D6" s="474"/>
      <c r="E6" s="474"/>
      <c r="F6" s="474"/>
      <c r="G6" s="474"/>
      <c r="H6" s="475"/>
    </row>
    <row r="7" spans="2:11" x14ac:dyDescent="0.25">
      <c r="B7" s="165"/>
      <c r="C7" s="165"/>
      <c r="D7" s="165"/>
      <c r="E7" s="165"/>
      <c r="F7" s="165"/>
      <c r="G7" s="165"/>
      <c r="H7" s="328"/>
    </row>
    <row r="8" spans="2:11" x14ac:dyDescent="0.25">
      <c r="B8" s="324" t="s">
        <v>367</v>
      </c>
      <c r="C8" s="325"/>
      <c r="D8" s="325"/>
      <c r="E8" s="325"/>
      <c r="F8" s="325"/>
      <c r="G8" s="325"/>
      <c r="H8" s="326"/>
      <c r="I8"/>
      <c r="J8"/>
    </row>
    <row r="9" spans="2:11" x14ac:dyDescent="0.25">
      <c r="B9" s="165" t="s">
        <v>107</v>
      </c>
      <c r="C9" s="165" t="s">
        <v>149</v>
      </c>
      <c r="D9" s="165" t="s">
        <v>152</v>
      </c>
      <c r="E9" s="165" t="s">
        <v>118</v>
      </c>
      <c r="F9" s="165" t="s">
        <v>138</v>
      </c>
      <c r="G9" s="165" t="s">
        <v>144</v>
      </c>
      <c r="H9"/>
      <c r="I9"/>
      <c r="J9"/>
      <c r="K9" s="165"/>
    </row>
    <row r="10" spans="2:11" x14ac:dyDescent="0.25">
      <c r="B10" s="165">
        <v>3</v>
      </c>
      <c r="C10" s="165">
        <v>1</v>
      </c>
      <c r="D10" s="165">
        <v>1</v>
      </c>
      <c r="E10" s="165" t="s">
        <v>456</v>
      </c>
      <c r="F10" s="165">
        <v>24.71</v>
      </c>
      <c r="G10" s="165">
        <v>23</v>
      </c>
      <c r="H10"/>
      <c r="I10"/>
      <c r="J10"/>
      <c r="K10" s="165"/>
    </row>
    <row r="11" spans="2:11" x14ac:dyDescent="0.25">
      <c r="B11" s="165">
        <v>3</v>
      </c>
      <c r="C11" s="165">
        <v>1</v>
      </c>
      <c r="D11" s="165">
        <v>1</v>
      </c>
      <c r="E11" s="165" t="s">
        <v>457</v>
      </c>
      <c r="F11" s="165">
        <v>36.6</v>
      </c>
      <c r="G11" s="165">
        <v>24.2</v>
      </c>
      <c r="H11"/>
      <c r="I11"/>
      <c r="J11"/>
      <c r="K11" s="165"/>
    </row>
    <row r="12" spans="2:11" x14ac:dyDescent="0.25">
      <c r="B12" s="165">
        <v>3</v>
      </c>
      <c r="C12" s="165">
        <v>2</v>
      </c>
      <c r="D12" s="165">
        <v>1</v>
      </c>
      <c r="E12" s="165" t="s">
        <v>458</v>
      </c>
      <c r="F12" s="165">
        <v>17.350000000000001</v>
      </c>
      <c r="G12" s="165">
        <v>16.36</v>
      </c>
      <c r="H12"/>
      <c r="I12"/>
      <c r="J12"/>
      <c r="K12" s="165"/>
    </row>
    <row r="13" spans="2:11" x14ac:dyDescent="0.25">
      <c r="B13" s="165">
        <v>3</v>
      </c>
      <c r="C13" s="165">
        <v>1</v>
      </c>
      <c r="D13" s="165">
        <v>1</v>
      </c>
      <c r="E13" s="165" t="s">
        <v>459</v>
      </c>
      <c r="F13" s="165">
        <v>36.6</v>
      </c>
      <c r="G13" s="165">
        <v>24.2</v>
      </c>
      <c r="H13"/>
      <c r="I13"/>
      <c r="J13"/>
      <c r="K13" s="165"/>
    </row>
    <row r="14" spans="2:11" x14ac:dyDescent="0.25">
      <c r="B14" s="165">
        <v>3</v>
      </c>
      <c r="C14" s="165"/>
      <c r="D14" s="165"/>
      <c r="E14" s="165" t="s">
        <v>111</v>
      </c>
      <c r="F14" s="165">
        <v>726.41</v>
      </c>
      <c r="G14" s="165">
        <v>291.67</v>
      </c>
      <c r="H14"/>
      <c r="I14"/>
      <c r="J14"/>
      <c r="K14" s="165"/>
    </row>
    <row r="15" spans="2:11" x14ac:dyDescent="0.25">
      <c r="B15" s="165">
        <v>3</v>
      </c>
      <c r="C15" s="165"/>
      <c r="D15" s="165"/>
      <c r="E15" s="165" t="s">
        <v>460</v>
      </c>
      <c r="F15" s="165">
        <v>224.14</v>
      </c>
      <c r="G15" s="165">
        <v>69.599999999999994</v>
      </c>
      <c r="H15"/>
      <c r="I15"/>
      <c r="J15"/>
      <c r="K15" s="165"/>
    </row>
    <row r="16" spans="2:11" x14ac:dyDescent="0.25">
      <c r="B16" s="165">
        <v>1</v>
      </c>
      <c r="C16" s="165"/>
      <c r="D16" s="165">
        <v>4</v>
      </c>
      <c r="E16" s="165" t="s">
        <v>455</v>
      </c>
      <c r="F16" s="165">
        <v>43.99</v>
      </c>
      <c r="G16" s="165">
        <v>35.82</v>
      </c>
      <c r="H16"/>
      <c r="I16"/>
      <c r="J16"/>
      <c r="K16" s="165"/>
    </row>
    <row r="17" spans="2:11" x14ac:dyDescent="0.25">
      <c r="B17" s="165">
        <v>3</v>
      </c>
      <c r="C17" s="165">
        <v>3</v>
      </c>
      <c r="D17" s="165">
        <v>1</v>
      </c>
      <c r="E17" s="165" t="s">
        <v>379</v>
      </c>
      <c r="F17" s="165">
        <v>36.869999999999997</v>
      </c>
      <c r="G17" s="165">
        <v>24.7</v>
      </c>
      <c r="H17"/>
      <c r="I17"/>
      <c r="J17"/>
      <c r="K17" s="165"/>
    </row>
    <row r="18" spans="2:11" x14ac:dyDescent="0.25">
      <c r="B18" s="165">
        <v>3</v>
      </c>
      <c r="C18" s="165">
        <v>1</v>
      </c>
      <c r="D18" s="165">
        <v>1</v>
      </c>
      <c r="E18" s="165" t="s">
        <v>461</v>
      </c>
      <c r="F18" s="165">
        <v>17.350000000000001</v>
      </c>
      <c r="G18" s="165">
        <v>16.36</v>
      </c>
      <c r="H18"/>
      <c r="I18"/>
      <c r="J18"/>
      <c r="K18" s="165"/>
    </row>
    <row r="19" spans="2:11" x14ac:dyDescent="0.25">
      <c r="B19" s="165">
        <v>3</v>
      </c>
      <c r="C19" s="165">
        <v>1</v>
      </c>
      <c r="D19" s="165">
        <v>1</v>
      </c>
      <c r="E19" s="165" t="s">
        <v>462</v>
      </c>
      <c r="F19" s="165">
        <v>36.700000000000003</v>
      </c>
      <c r="G19" s="165">
        <v>24.23</v>
      </c>
      <c r="H19"/>
      <c r="I19"/>
      <c r="J19"/>
      <c r="K19" s="165"/>
    </row>
    <row r="20" spans="2:11" x14ac:dyDescent="0.25">
      <c r="B20" s="165">
        <v>3</v>
      </c>
      <c r="C20" s="165">
        <v>1</v>
      </c>
      <c r="D20" s="165">
        <v>1</v>
      </c>
      <c r="E20" s="165" t="s">
        <v>463</v>
      </c>
      <c r="F20" s="165">
        <v>36.6</v>
      </c>
      <c r="G20" s="165">
        <v>24.2</v>
      </c>
      <c r="H20"/>
      <c r="I20"/>
      <c r="J20"/>
      <c r="K20" s="165"/>
    </row>
    <row r="21" spans="2:11" x14ac:dyDescent="0.25">
      <c r="B21" s="165">
        <v>3</v>
      </c>
      <c r="C21" s="165">
        <v>1</v>
      </c>
      <c r="D21" s="165">
        <v>1</v>
      </c>
      <c r="E21" s="165" t="s">
        <v>464</v>
      </c>
      <c r="F21" s="165">
        <v>36.6</v>
      </c>
      <c r="G21" s="165">
        <v>24.2</v>
      </c>
      <c r="H21"/>
      <c r="I21"/>
      <c r="J21"/>
      <c r="K21" s="165"/>
    </row>
    <row r="22" spans="2:11" x14ac:dyDescent="0.25">
      <c r="B22" s="165">
        <v>3</v>
      </c>
      <c r="C22" s="165">
        <v>1</v>
      </c>
      <c r="D22" s="165">
        <v>1</v>
      </c>
      <c r="E22" s="165" t="s">
        <v>465</v>
      </c>
      <c r="F22" s="165">
        <v>36.6</v>
      </c>
      <c r="G22" s="165">
        <v>24.2</v>
      </c>
      <c r="H22"/>
      <c r="I22"/>
      <c r="J22"/>
      <c r="K22" s="165"/>
    </row>
    <row r="23" spans="2:11" x14ac:dyDescent="0.25">
      <c r="B23" s="165">
        <v>3</v>
      </c>
      <c r="C23" s="165">
        <v>1</v>
      </c>
      <c r="D23" s="165">
        <v>1</v>
      </c>
      <c r="E23" s="165" t="s">
        <v>466</v>
      </c>
      <c r="F23" s="165">
        <v>36.6</v>
      </c>
      <c r="G23" s="165">
        <v>24.2</v>
      </c>
      <c r="H23"/>
      <c r="I23"/>
      <c r="J23"/>
      <c r="K23" s="165"/>
    </row>
    <row r="24" spans="2:11" x14ac:dyDescent="0.25">
      <c r="B24" s="165"/>
      <c r="C24" s="165"/>
      <c r="D24" s="165"/>
      <c r="E24" s="165" t="s">
        <v>467</v>
      </c>
      <c r="F24" s="165">
        <v>63</v>
      </c>
      <c r="G24" s="165">
        <v>32.83</v>
      </c>
      <c r="H24"/>
      <c r="I24"/>
      <c r="J24"/>
      <c r="K24" s="165"/>
    </row>
    <row r="25" spans="2:11" x14ac:dyDescent="0.25">
      <c r="B25" s="165">
        <v>3</v>
      </c>
      <c r="C25" s="165">
        <v>1</v>
      </c>
      <c r="D25" s="165">
        <v>1</v>
      </c>
      <c r="E25" s="165" t="s">
        <v>468</v>
      </c>
      <c r="F25" s="165">
        <v>36.6</v>
      </c>
      <c r="G25" s="165">
        <v>24.2</v>
      </c>
      <c r="H25"/>
      <c r="I25"/>
      <c r="J25"/>
      <c r="K25" s="165"/>
    </row>
    <row r="26" spans="2:11" x14ac:dyDescent="0.25">
      <c r="B26" s="165">
        <v>3</v>
      </c>
      <c r="C26" s="165">
        <v>1</v>
      </c>
      <c r="D26" s="165">
        <v>3</v>
      </c>
      <c r="E26" s="165" t="s">
        <v>469</v>
      </c>
      <c r="F26" s="165">
        <v>435.05</v>
      </c>
      <c r="G26" s="165">
        <v>99.53</v>
      </c>
      <c r="H26"/>
      <c r="I26"/>
      <c r="J26"/>
      <c r="K26" s="165"/>
    </row>
    <row r="27" spans="2:11" x14ac:dyDescent="0.25">
      <c r="B27" s="165">
        <v>3</v>
      </c>
      <c r="C27" s="165">
        <v>1</v>
      </c>
      <c r="D27" s="165">
        <v>1</v>
      </c>
      <c r="E27" s="165" t="s">
        <v>470</v>
      </c>
      <c r="F27" s="165">
        <v>36.6</v>
      </c>
      <c r="G27" s="165">
        <v>24.2</v>
      </c>
      <c r="H27"/>
      <c r="I27"/>
      <c r="J27"/>
      <c r="K27" s="165"/>
    </row>
    <row r="28" spans="2:11" x14ac:dyDescent="0.25">
      <c r="B28" s="165">
        <v>3</v>
      </c>
      <c r="C28" s="165">
        <v>1</v>
      </c>
      <c r="D28" s="165">
        <v>1</v>
      </c>
      <c r="E28" s="165" t="s">
        <v>387</v>
      </c>
      <c r="F28" s="165">
        <v>84.49</v>
      </c>
      <c r="G28" s="165">
        <v>47.5</v>
      </c>
      <c r="H28"/>
      <c r="I28"/>
      <c r="J28"/>
      <c r="K28" s="165"/>
    </row>
    <row r="29" spans="2:11" x14ac:dyDescent="0.25">
      <c r="B29" s="165">
        <v>3</v>
      </c>
      <c r="C29" s="165">
        <v>1</v>
      </c>
      <c r="D29" s="165">
        <v>1</v>
      </c>
      <c r="E29" s="165" t="s">
        <v>471</v>
      </c>
      <c r="F29" s="165">
        <v>15.79</v>
      </c>
      <c r="G29" s="165">
        <v>16.53</v>
      </c>
      <c r="H29"/>
      <c r="I29"/>
      <c r="J29"/>
      <c r="K29" s="165"/>
    </row>
    <row r="30" spans="2:11" x14ac:dyDescent="0.25">
      <c r="B30" s="165">
        <v>3</v>
      </c>
      <c r="C30" s="165">
        <v>1</v>
      </c>
      <c r="D30" s="165">
        <v>1</v>
      </c>
      <c r="E30" s="165" t="s">
        <v>472</v>
      </c>
      <c r="F30" s="165">
        <v>20</v>
      </c>
      <c r="G30" s="165">
        <v>18</v>
      </c>
      <c r="H30"/>
      <c r="I30"/>
      <c r="J30"/>
      <c r="K30" s="165"/>
    </row>
    <row r="31" spans="2:11" x14ac:dyDescent="0.25">
      <c r="B31" s="165">
        <v>3</v>
      </c>
      <c r="C31" s="165">
        <v>1</v>
      </c>
      <c r="D31" s="165">
        <v>1</v>
      </c>
      <c r="E31" s="165" t="s">
        <v>473</v>
      </c>
      <c r="F31" s="165">
        <v>20</v>
      </c>
      <c r="G31" s="165">
        <v>18</v>
      </c>
      <c r="H31"/>
      <c r="I31"/>
      <c r="J31"/>
      <c r="K31" s="165"/>
    </row>
    <row r="32" spans="2:11" x14ac:dyDescent="0.25">
      <c r="B32" s="165">
        <v>3</v>
      </c>
      <c r="C32" s="165">
        <v>2</v>
      </c>
      <c r="D32" s="165">
        <v>1</v>
      </c>
      <c r="E32" s="165" t="s">
        <v>474</v>
      </c>
      <c r="F32" s="165">
        <v>13.75</v>
      </c>
      <c r="G32" s="165">
        <v>17.600000000000001</v>
      </c>
      <c r="H32"/>
      <c r="I32"/>
      <c r="J32"/>
      <c r="K32" s="165"/>
    </row>
    <row r="33" spans="2:11" x14ac:dyDescent="0.25">
      <c r="B33" s="165">
        <v>3</v>
      </c>
      <c r="C33" s="165">
        <v>2</v>
      </c>
      <c r="D33" s="165">
        <v>1</v>
      </c>
      <c r="E33" s="165" t="s">
        <v>475</v>
      </c>
      <c r="F33" s="165">
        <v>13.75</v>
      </c>
      <c r="G33" s="165">
        <v>17.600000000000001</v>
      </c>
      <c r="H33"/>
      <c r="I33"/>
      <c r="J33"/>
      <c r="K33" s="165"/>
    </row>
    <row r="34" spans="2:11" x14ac:dyDescent="0.25">
      <c r="B34" s="165">
        <v>3</v>
      </c>
      <c r="C34" s="165">
        <v>2</v>
      </c>
      <c r="D34" s="165">
        <v>1</v>
      </c>
      <c r="E34" s="165" t="s">
        <v>476</v>
      </c>
      <c r="F34" s="165">
        <v>2.5499999999999998</v>
      </c>
      <c r="G34" s="165">
        <v>6.4</v>
      </c>
      <c r="H34"/>
      <c r="I34"/>
      <c r="J34"/>
      <c r="K34" s="165"/>
    </row>
    <row r="35" spans="2:11" x14ac:dyDescent="0.25">
      <c r="B35" s="165">
        <v>3</v>
      </c>
      <c r="C35" s="165">
        <v>2</v>
      </c>
      <c r="D35" s="165">
        <v>1</v>
      </c>
      <c r="E35" s="165" t="s">
        <v>477</v>
      </c>
      <c r="F35" s="165">
        <v>2.5499999999999998</v>
      </c>
      <c r="G35" s="165">
        <v>6.4</v>
      </c>
      <c r="H35"/>
      <c r="I35"/>
      <c r="J35"/>
      <c r="K35" s="165"/>
    </row>
    <row r="36" spans="2:11" outlineLevel="1" x14ac:dyDescent="0.25">
      <c r="B36" s="165" t="s">
        <v>153</v>
      </c>
      <c r="C36" s="165"/>
      <c r="D36" s="165"/>
      <c r="E36" s="165"/>
      <c r="F36" s="165">
        <v>2091.23</v>
      </c>
      <c r="G36" s="165">
        <v>975.74</v>
      </c>
      <c r="H36"/>
      <c r="I36"/>
      <c r="J36"/>
      <c r="K36" s="165"/>
    </row>
    <row r="37" spans="2:11" outlineLevel="1" x14ac:dyDescent="0.25">
      <c r="B37" s="165"/>
      <c r="C37" s="165"/>
      <c r="D37" s="165"/>
      <c r="E37" s="165"/>
      <c r="F37" s="165"/>
      <c r="G37" s="165"/>
      <c r="H37"/>
      <c r="I37"/>
      <c r="J37"/>
      <c r="K37" s="165"/>
    </row>
    <row r="38" spans="2:11" outlineLevel="1" x14ac:dyDescent="0.25">
      <c r="B38" s="165"/>
      <c r="C38" s="165"/>
      <c r="D38" s="165"/>
      <c r="E38" s="165"/>
      <c r="F38" s="165"/>
      <c r="G38" s="165"/>
      <c r="H38"/>
      <c r="I38"/>
      <c r="J38"/>
      <c r="K38" s="165"/>
    </row>
    <row r="39" spans="2:11" outlineLevel="1" x14ac:dyDescent="0.25">
      <c r="B39" s="165"/>
      <c r="C39" s="165"/>
      <c r="D39" s="165"/>
      <c r="E39" s="165"/>
      <c r="F39" s="165"/>
      <c r="G39" s="165"/>
      <c r="H39"/>
      <c r="I39"/>
      <c r="J39"/>
      <c r="K39" s="165"/>
    </row>
    <row r="40" spans="2:11" outlineLevel="1" x14ac:dyDescent="0.25">
      <c r="B40" s="165"/>
      <c r="C40" s="165"/>
      <c r="D40" s="165"/>
      <c r="E40" s="165"/>
      <c r="F40" s="165"/>
      <c r="G40" s="165"/>
      <c r="H40"/>
      <c r="I40"/>
      <c r="J40"/>
      <c r="K40" s="165"/>
    </row>
    <row r="41" spans="2:11" outlineLevel="1" x14ac:dyDescent="0.25">
      <c r="B41" s="165"/>
      <c r="C41" s="165"/>
      <c r="D41" s="165"/>
      <c r="E41" s="165"/>
      <c r="F41" s="165"/>
      <c r="G41" s="165"/>
      <c r="H41"/>
      <c r="I41"/>
      <c r="J41"/>
      <c r="K41" s="165"/>
    </row>
    <row r="42" spans="2:11" outlineLevel="1" x14ac:dyDescent="0.25">
      <c r="B42" s="165"/>
      <c r="C42" s="165"/>
      <c r="D42" s="165"/>
      <c r="E42" s="165"/>
      <c r="F42" s="165"/>
      <c r="G42" s="165"/>
      <c r="H42"/>
      <c r="I42"/>
      <c r="J42"/>
      <c r="K42" s="165"/>
    </row>
    <row r="43" spans="2:11" outlineLevel="1" x14ac:dyDescent="0.25">
      <c r="B43" s="323"/>
      <c r="C43" s="323"/>
      <c r="D43" s="323"/>
      <c r="E43" s="323"/>
      <c r="F43" s="323"/>
      <c r="H43"/>
      <c r="I43"/>
      <c r="J43"/>
      <c r="K43" s="165"/>
    </row>
    <row r="44" spans="2:11" outlineLevel="1" x14ac:dyDescent="0.25">
      <c r="B44" s="324" t="s">
        <v>415</v>
      </c>
      <c r="C44" s="325"/>
      <c r="D44" s="325"/>
      <c r="E44" s="325"/>
      <c r="F44" s="325"/>
      <c r="G44" s="325"/>
      <c r="H44"/>
      <c r="I44"/>
      <c r="J44"/>
      <c r="K44" s="165"/>
    </row>
    <row r="45" spans="2:11" outlineLevel="1" x14ac:dyDescent="0.25">
      <c r="B45" s="322" t="s">
        <v>143</v>
      </c>
      <c r="C45" s="322" t="s">
        <v>34</v>
      </c>
      <c r="E45" s="322" t="s">
        <v>136</v>
      </c>
      <c r="F45" s="322" t="s">
        <v>154</v>
      </c>
      <c r="H45"/>
      <c r="I45"/>
      <c r="J45"/>
      <c r="K45" s="165"/>
    </row>
    <row r="46" spans="2:11" outlineLevel="1" x14ac:dyDescent="0.25">
      <c r="B46" s="322" t="s">
        <v>155</v>
      </c>
      <c r="C46" s="322">
        <v>27</v>
      </c>
      <c r="E46" s="322">
        <v>0.9</v>
      </c>
      <c r="F46" s="322">
        <v>34.020000000000003</v>
      </c>
      <c r="H46"/>
      <c r="I46"/>
      <c r="J46"/>
      <c r="K46" s="165"/>
    </row>
    <row r="47" spans="2:11" outlineLevel="1" x14ac:dyDescent="0.25">
      <c r="B47" s="322" t="s">
        <v>156</v>
      </c>
      <c r="C47" s="322">
        <v>2</v>
      </c>
      <c r="E47" s="322">
        <v>0.8</v>
      </c>
      <c r="F47" s="322">
        <v>2.2400000000000002</v>
      </c>
      <c r="H47"/>
      <c r="I47"/>
      <c r="J47"/>
      <c r="K47" s="165"/>
    </row>
    <row r="48" spans="2:11" outlineLevel="1" x14ac:dyDescent="0.25">
      <c r="B48" s="322" t="s">
        <v>157</v>
      </c>
      <c r="C48" s="322">
        <v>2</v>
      </c>
      <c r="E48" s="322">
        <v>0.9</v>
      </c>
      <c r="F48" s="322">
        <v>2.52</v>
      </c>
      <c r="H48"/>
      <c r="I48"/>
      <c r="J48"/>
      <c r="K48" s="165"/>
    </row>
    <row r="49" spans="2:11" outlineLevel="1" x14ac:dyDescent="0.25">
      <c r="B49" s="322" t="s">
        <v>157</v>
      </c>
      <c r="C49" s="322">
        <v>1</v>
      </c>
      <c r="E49" s="322">
        <v>3</v>
      </c>
      <c r="F49" s="322">
        <v>4.2</v>
      </c>
      <c r="H49"/>
      <c r="I49"/>
      <c r="J49"/>
      <c r="K49" s="165"/>
    </row>
    <row r="50" spans="2:11" outlineLevel="1" x14ac:dyDescent="0.25">
      <c r="B50" s="322" t="s">
        <v>158</v>
      </c>
      <c r="C50" s="322">
        <v>1</v>
      </c>
      <c r="E50" s="322">
        <v>0.8</v>
      </c>
      <c r="F50" s="322">
        <v>1.1200000000000001</v>
      </c>
      <c r="H50"/>
      <c r="I50"/>
      <c r="J50"/>
      <c r="K50" s="165"/>
    </row>
    <row r="51" spans="2:11" outlineLevel="1" x14ac:dyDescent="0.25">
      <c r="B51" s="322" t="s">
        <v>158</v>
      </c>
      <c r="C51" s="322">
        <v>2</v>
      </c>
      <c r="E51" s="322">
        <v>1</v>
      </c>
      <c r="F51" s="322">
        <v>2.8</v>
      </c>
      <c r="H51"/>
      <c r="I51"/>
      <c r="J51"/>
      <c r="K51" s="165"/>
    </row>
    <row r="52" spans="2:11" outlineLevel="1" x14ac:dyDescent="0.25">
      <c r="B52" s="322" t="s">
        <v>159</v>
      </c>
      <c r="C52" s="322">
        <v>12</v>
      </c>
      <c r="E52" s="322">
        <v>0.9</v>
      </c>
      <c r="F52" s="322">
        <v>15.12</v>
      </c>
      <c r="H52"/>
      <c r="I52"/>
      <c r="J52"/>
      <c r="K52" s="165"/>
    </row>
    <row r="53" spans="2:11" outlineLevel="1" x14ac:dyDescent="0.25">
      <c r="B53" s="322" t="s">
        <v>160</v>
      </c>
      <c r="C53" s="322">
        <v>11</v>
      </c>
      <c r="E53" s="322">
        <v>0.6</v>
      </c>
      <c r="F53" s="322">
        <v>9.24</v>
      </c>
      <c r="H53"/>
      <c r="I53"/>
      <c r="J53"/>
      <c r="K53" s="165"/>
    </row>
    <row r="54" spans="2:11" outlineLevel="1" x14ac:dyDescent="0.25">
      <c r="B54" s="322" t="s">
        <v>172</v>
      </c>
      <c r="C54" s="322">
        <v>1</v>
      </c>
      <c r="E54" s="322">
        <v>2</v>
      </c>
      <c r="F54" s="322">
        <v>2.8</v>
      </c>
      <c r="H54"/>
      <c r="I54"/>
      <c r="J54"/>
      <c r="K54" s="165"/>
    </row>
    <row r="55" spans="2:11" outlineLevel="1" x14ac:dyDescent="0.25">
      <c r="B55" s="322" t="s">
        <v>175</v>
      </c>
      <c r="C55" s="322">
        <v>2</v>
      </c>
      <c r="E55" s="322">
        <v>1.2</v>
      </c>
      <c r="F55" s="322">
        <v>3.36</v>
      </c>
      <c r="H55"/>
      <c r="I55"/>
      <c r="J55"/>
      <c r="K55" s="165"/>
    </row>
    <row r="56" spans="2:11" outlineLevel="1" x14ac:dyDescent="0.25">
      <c r="B56" s="322" t="s">
        <v>173</v>
      </c>
      <c r="C56" s="322">
        <v>1</v>
      </c>
      <c r="E56" s="322">
        <v>2</v>
      </c>
      <c r="F56" s="322">
        <v>2.8</v>
      </c>
      <c r="H56"/>
      <c r="I56"/>
      <c r="J56"/>
      <c r="K56" s="165"/>
    </row>
    <row r="57" spans="2:11" outlineLevel="1" x14ac:dyDescent="0.25">
      <c r="B57" s="322" t="s">
        <v>174</v>
      </c>
      <c r="C57" s="322">
        <v>1</v>
      </c>
      <c r="E57" s="322">
        <v>3</v>
      </c>
      <c r="F57" s="322">
        <v>4.2</v>
      </c>
      <c r="H57"/>
      <c r="I57"/>
      <c r="J57"/>
      <c r="K57" s="165"/>
    </row>
    <row r="58" spans="2:11" outlineLevel="1" x14ac:dyDescent="0.25">
      <c r="B58" s="322" t="s">
        <v>416</v>
      </c>
      <c r="F58" s="322">
        <v>84.42</v>
      </c>
      <c r="H58"/>
      <c r="I58"/>
      <c r="J58"/>
      <c r="K58" s="165"/>
    </row>
    <row r="59" spans="2:11" outlineLevel="1" x14ac:dyDescent="0.25">
      <c r="H59"/>
      <c r="I59"/>
      <c r="J59"/>
      <c r="K59" s="165"/>
    </row>
    <row r="60" spans="2:11" outlineLevel="1" x14ac:dyDescent="0.25">
      <c r="B60" s="324" t="s">
        <v>417</v>
      </c>
      <c r="C60" s="325"/>
      <c r="D60" s="325"/>
      <c r="E60" s="325"/>
      <c r="F60" s="325"/>
      <c r="G60" s="325"/>
      <c r="H60"/>
      <c r="I60"/>
      <c r="J60"/>
      <c r="K60" s="165"/>
    </row>
    <row r="61" spans="2:11" outlineLevel="1" x14ac:dyDescent="0.25">
      <c r="B61" s="322" t="s">
        <v>143</v>
      </c>
      <c r="C61" s="322" t="s">
        <v>34</v>
      </c>
      <c r="E61" s="322" t="s">
        <v>136</v>
      </c>
      <c r="F61" s="322" t="s">
        <v>161</v>
      </c>
      <c r="H61"/>
      <c r="I61"/>
      <c r="J61"/>
      <c r="K61" s="165"/>
    </row>
    <row r="62" spans="2:11" outlineLevel="1" x14ac:dyDescent="0.25">
      <c r="B62" s="322" t="s">
        <v>418</v>
      </c>
      <c r="C62" s="322">
        <v>1</v>
      </c>
      <c r="E62" s="322">
        <v>2</v>
      </c>
      <c r="F62" s="322">
        <v>2.8</v>
      </c>
      <c r="H62"/>
      <c r="I62" s="13"/>
      <c r="J62" s="13"/>
      <c r="K62" s="165"/>
    </row>
    <row r="63" spans="2:11" outlineLevel="1" x14ac:dyDescent="0.25">
      <c r="B63" s="322" t="s">
        <v>163</v>
      </c>
      <c r="C63" s="322">
        <v>6</v>
      </c>
      <c r="E63" s="322">
        <v>2.5</v>
      </c>
      <c r="F63" s="322">
        <v>21</v>
      </c>
      <c r="H63" s="328"/>
      <c r="I63" s="13"/>
      <c r="J63" s="13"/>
      <c r="K63" s="165"/>
    </row>
    <row r="64" spans="2:11" outlineLevel="1" x14ac:dyDescent="0.25">
      <c r="B64" s="322" t="s">
        <v>162</v>
      </c>
      <c r="C64" s="322">
        <v>37</v>
      </c>
      <c r="E64" s="322">
        <v>2</v>
      </c>
      <c r="F64" s="322">
        <v>103.6</v>
      </c>
      <c r="H64" s="328"/>
      <c r="I64" s="13"/>
      <c r="J64" s="13"/>
      <c r="K64" s="165"/>
    </row>
    <row r="65" spans="2:11" outlineLevel="1" x14ac:dyDescent="0.25">
      <c r="B65" s="322" t="s">
        <v>240</v>
      </c>
      <c r="C65" s="322">
        <v>4</v>
      </c>
      <c r="E65" s="322">
        <v>1.5</v>
      </c>
      <c r="F65" s="322">
        <v>8.4</v>
      </c>
      <c r="H65" s="328"/>
      <c r="I65" s="13"/>
      <c r="J65" s="13"/>
      <c r="K65" s="165"/>
    </row>
    <row r="66" spans="2:11" outlineLevel="1" x14ac:dyDescent="0.25">
      <c r="B66" s="322" t="s">
        <v>298</v>
      </c>
      <c r="C66" s="322">
        <v>4</v>
      </c>
      <c r="E66" s="322">
        <v>1.2</v>
      </c>
      <c r="F66" s="322">
        <v>6.72</v>
      </c>
      <c r="H66" s="328"/>
      <c r="I66" s="13"/>
      <c r="J66" s="13"/>
      <c r="K66" s="165"/>
    </row>
    <row r="67" spans="2:11" outlineLevel="1" x14ac:dyDescent="0.25">
      <c r="B67" s="322" t="s">
        <v>350</v>
      </c>
      <c r="C67" s="322">
        <v>4</v>
      </c>
      <c r="E67" s="322">
        <v>1.5</v>
      </c>
      <c r="F67" s="322">
        <v>8.4</v>
      </c>
      <c r="H67" s="328"/>
      <c r="I67" s="13"/>
      <c r="J67" s="13"/>
      <c r="K67" s="165"/>
    </row>
    <row r="68" spans="2:11" outlineLevel="1" x14ac:dyDescent="0.25">
      <c r="B68" s="322" t="s">
        <v>419</v>
      </c>
      <c r="C68" s="322">
        <v>5</v>
      </c>
      <c r="E68" s="322">
        <v>1.2</v>
      </c>
      <c r="F68" s="322">
        <v>8.4</v>
      </c>
      <c r="H68" s="328"/>
      <c r="I68" s="13"/>
      <c r="J68" s="13"/>
      <c r="K68" s="165"/>
    </row>
    <row r="69" spans="2:11" x14ac:dyDescent="0.25">
      <c r="B69" s="322" t="s">
        <v>420</v>
      </c>
      <c r="C69" s="322">
        <v>1</v>
      </c>
      <c r="E69" s="322">
        <v>2.2000000000000002</v>
      </c>
      <c r="F69" s="322">
        <v>3.08</v>
      </c>
    </row>
    <row r="70" spans="2:11" x14ac:dyDescent="0.25">
      <c r="B70" s="322" t="s">
        <v>421</v>
      </c>
      <c r="C70" s="322">
        <v>13</v>
      </c>
      <c r="E70" s="322">
        <v>1.2</v>
      </c>
      <c r="F70" s="322">
        <v>21.84</v>
      </c>
      <c r="H70" s="326"/>
    </row>
    <row r="71" spans="2:11" x14ac:dyDescent="0.25">
      <c r="B71" s="322" t="s">
        <v>423</v>
      </c>
      <c r="C71" s="322">
        <v>2</v>
      </c>
      <c r="E71" s="322">
        <v>1</v>
      </c>
      <c r="F71" s="322">
        <v>2.8</v>
      </c>
      <c r="H71" s="330"/>
    </row>
    <row r="72" spans="2:11" x14ac:dyDescent="0.25">
      <c r="B72" s="322" t="s">
        <v>422</v>
      </c>
      <c r="F72" s="322">
        <v>187.04</v>
      </c>
      <c r="H72" s="330"/>
    </row>
    <row r="73" spans="2:11" x14ac:dyDescent="0.25">
      <c r="H73" s="330"/>
    </row>
    <row r="74" spans="2:11" x14ac:dyDescent="0.25">
      <c r="B74" s="324" t="s">
        <v>164</v>
      </c>
      <c r="C74" s="325"/>
      <c r="D74" s="325"/>
      <c r="E74" s="325"/>
      <c r="F74" s="325"/>
      <c r="G74" s="325"/>
      <c r="H74" s="330"/>
    </row>
    <row r="75" spans="2:11" x14ac:dyDescent="0.25">
      <c r="B75" s="322" t="s">
        <v>143</v>
      </c>
      <c r="C75" s="322" t="s">
        <v>136</v>
      </c>
      <c r="D75" s="322" t="s">
        <v>137</v>
      </c>
      <c r="E75" s="322" t="s">
        <v>424</v>
      </c>
      <c r="F75" s="322" t="s">
        <v>138</v>
      </c>
      <c r="G75" s="322" t="s">
        <v>148</v>
      </c>
      <c r="H75" s="330"/>
    </row>
    <row r="76" spans="2:11" x14ac:dyDescent="0.25">
      <c r="B76" s="322" t="s">
        <v>418</v>
      </c>
      <c r="C76" s="322">
        <v>1.8</v>
      </c>
      <c r="D76" s="322">
        <v>1.1000000000000001</v>
      </c>
      <c r="E76" s="322">
        <v>0.9</v>
      </c>
      <c r="F76" s="322">
        <v>1.98</v>
      </c>
      <c r="G76" s="322">
        <v>1</v>
      </c>
      <c r="H76" s="330"/>
    </row>
    <row r="77" spans="2:11" x14ac:dyDescent="0.25">
      <c r="B77" s="322" t="s">
        <v>163</v>
      </c>
      <c r="C77" s="322">
        <v>2.5</v>
      </c>
      <c r="D77" s="322">
        <v>1.1000000000000001</v>
      </c>
      <c r="E77" s="322">
        <v>1</v>
      </c>
      <c r="F77" s="322">
        <v>19.25</v>
      </c>
      <c r="G77" s="322">
        <v>7</v>
      </c>
      <c r="H77" s="330"/>
    </row>
    <row r="78" spans="2:11" x14ac:dyDescent="0.25">
      <c r="B78" s="322" t="s">
        <v>162</v>
      </c>
      <c r="C78" s="322">
        <v>2</v>
      </c>
      <c r="D78" s="322">
        <v>1.1000000000000001</v>
      </c>
      <c r="E78" s="322">
        <v>0.8</v>
      </c>
      <c r="F78" s="322">
        <v>81.400000000000006</v>
      </c>
      <c r="G78" s="322">
        <v>37</v>
      </c>
      <c r="H78" s="330"/>
    </row>
    <row r="79" spans="2:11" x14ac:dyDescent="0.25">
      <c r="B79" s="322" t="s">
        <v>240</v>
      </c>
      <c r="C79" s="322">
        <v>1.5</v>
      </c>
      <c r="D79" s="322">
        <v>1.1000000000000001</v>
      </c>
      <c r="E79" s="322">
        <v>0.8</v>
      </c>
      <c r="F79" s="322">
        <v>6.6</v>
      </c>
      <c r="G79" s="322">
        <v>4</v>
      </c>
      <c r="H79" s="330"/>
    </row>
    <row r="80" spans="2:11" x14ac:dyDescent="0.25">
      <c r="B80" s="322" t="s">
        <v>298</v>
      </c>
      <c r="C80" s="322">
        <v>1.2</v>
      </c>
      <c r="D80" s="322">
        <v>1.1000000000000001</v>
      </c>
      <c r="E80" s="322">
        <v>1.1000000000000001</v>
      </c>
      <c r="F80" s="322">
        <v>5.28</v>
      </c>
      <c r="G80" s="322">
        <v>4</v>
      </c>
      <c r="H80" s="330"/>
    </row>
    <row r="81" spans="2:8" x14ac:dyDescent="0.25">
      <c r="B81" s="322" t="s">
        <v>350</v>
      </c>
      <c r="C81" s="322">
        <v>1.5</v>
      </c>
      <c r="D81" s="322">
        <v>1.1000000000000001</v>
      </c>
      <c r="E81" s="322">
        <v>1.5</v>
      </c>
      <c r="F81" s="322">
        <v>3.3</v>
      </c>
      <c r="G81" s="322">
        <v>2</v>
      </c>
      <c r="H81" s="330"/>
    </row>
    <row r="82" spans="2:8" x14ac:dyDescent="0.25">
      <c r="B82" s="322" t="s">
        <v>419</v>
      </c>
      <c r="C82" s="322">
        <v>2.2000000000000002</v>
      </c>
      <c r="D82" s="322">
        <v>1</v>
      </c>
      <c r="E82" s="322">
        <v>0.8</v>
      </c>
      <c r="F82" s="322">
        <v>2.2000000000000002</v>
      </c>
      <c r="G82" s="322">
        <v>1</v>
      </c>
      <c r="H82" s="330"/>
    </row>
    <row r="83" spans="2:8" x14ac:dyDescent="0.25">
      <c r="B83" s="322" t="s">
        <v>420</v>
      </c>
      <c r="C83" s="322">
        <v>1.2</v>
      </c>
      <c r="D83" s="322">
        <v>0.6</v>
      </c>
      <c r="E83" s="322">
        <v>1.6</v>
      </c>
      <c r="F83" s="322">
        <v>3.6</v>
      </c>
      <c r="G83" s="322">
        <v>5</v>
      </c>
      <c r="H83" s="330"/>
    </row>
    <row r="84" spans="2:8" x14ac:dyDescent="0.25">
      <c r="B84" s="322" t="s">
        <v>421</v>
      </c>
      <c r="C84" s="322">
        <v>1.2</v>
      </c>
      <c r="D84" s="322">
        <v>0.6</v>
      </c>
      <c r="E84" s="322">
        <v>1.6</v>
      </c>
      <c r="F84" s="322">
        <v>10.8</v>
      </c>
      <c r="G84" s="322">
        <v>15</v>
      </c>
      <c r="H84" s="330"/>
    </row>
    <row r="85" spans="2:8" x14ac:dyDescent="0.25">
      <c r="B85" s="322" t="s">
        <v>423</v>
      </c>
      <c r="C85" s="322">
        <v>1</v>
      </c>
      <c r="D85" s="322">
        <v>1.6</v>
      </c>
      <c r="E85" s="322">
        <v>0.6</v>
      </c>
      <c r="F85" s="322">
        <v>3.2</v>
      </c>
      <c r="G85" s="322">
        <v>2</v>
      </c>
      <c r="H85" s="330"/>
    </row>
    <row r="86" spans="2:8" x14ac:dyDescent="0.25">
      <c r="H86" s="326"/>
    </row>
    <row r="87" spans="2:8" x14ac:dyDescent="0.25">
      <c r="B87" s="324" t="s">
        <v>165</v>
      </c>
      <c r="C87" s="325"/>
      <c r="D87" s="325"/>
      <c r="E87" s="325"/>
      <c r="F87" s="325"/>
      <c r="G87" s="325"/>
      <c r="H87" s="330"/>
    </row>
    <row r="88" spans="2:8" x14ac:dyDescent="0.25">
      <c r="B88" s="322" t="s">
        <v>143</v>
      </c>
      <c r="C88" s="322" t="s">
        <v>34</v>
      </c>
      <c r="E88" s="322" t="s">
        <v>136</v>
      </c>
      <c r="F88" s="322" t="s">
        <v>141</v>
      </c>
      <c r="H88" s="330"/>
    </row>
    <row r="89" spans="2:8" x14ac:dyDescent="0.25">
      <c r="B89" s="322" t="s">
        <v>418</v>
      </c>
      <c r="C89" s="322">
        <v>1</v>
      </c>
      <c r="E89" s="322">
        <v>2</v>
      </c>
      <c r="F89" s="322">
        <v>2</v>
      </c>
      <c r="H89" s="330"/>
    </row>
    <row r="90" spans="2:8" x14ac:dyDescent="0.25">
      <c r="B90" s="322" t="s">
        <v>163</v>
      </c>
      <c r="C90" s="322">
        <v>6</v>
      </c>
      <c r="E90" s="322">
        <v>2.5</v>
      </c>
      <c r="F90" s="322">
        <v>15</v>
      </c>
      <c r="H90" s="330"/>
    </row>
    <row r="91" spans="2:8" x14ac:dyDescent="0.25">
      <c r="B91" s="322" t="s">
        <v>162</v>
      </c>
      <c r="C91" s="322">
        <v>37</v>
      </c>
      <c r="E91" s="322">
        <v>2</v>
      </c>
      <c r="F91" s="322">
        <v>74</v>
      </c>
      <c r="H91" s="330"/>
    </row>
    <row r="92" spans="2:8" x14ac:dyDescent="0.25">
      <c r="B92" s="322" t="s">
        <v>240</v>
      </c>
      <c r="C92" s="322">
        <v>4</v>
      </c>
      <c r="E92" s="322">
        <v>1.5</v>
      </c>
      <c r="F92" s="322">
        <v>6</v>
      </c>
      <c r="H92" s="330"/>
    </row>
    <row r="93" spans="2:8" x14ac:dyDescent="0.25">
      <c r="B93" s="322" t="s">
        <v>298</v>
      </c>
      <c r="C93" s="322">
        <v>4</v>
      </c>
      <c r="E93" s="322">
        <v>1.2</v>
      </c>
      <c r="F93" s="322">
        <v>4.8</v>
      </c>
      <c r="H93" s="330"/>
    </row>
    <row r="94" spans="2:8" x14ac:dyDescent="0.25">
      <c r="B94" s="322" t="s">
        <v>350</v>
      </c>
      <c r="C94" s="322">
        <v>4</v>
      </c>
      <c r="E94" s="322">
        <v>1.5</v>
      </c>
      <c r="F94" s="322">
        <v>6</v>
      </c>
      <c r="H94" s="330"/>
    </row>
    <row r="95" spans="2:8" x14ac:dyDescent="0.25">
      <c r="B95" s="322" t="s">
        <v>419</v>
      </c>
      <c r="C95" s="322">
        <v>5</v>
      </c>
      <c r="E95" s="322">
        <v>1.2</v>
      </c>
      <c r="F95" s="322">
        <v>6</v>
      </c>
      <c r="H95" s="330"/>
    </row>
    <row r="96" spans="2:8" x14ac:dyDescent="0.25">
      <c r="B96" s="322" t="s">
        <v>420</v>
      </c>
      <c r="C96" s="322">
        <v>1</v>
      </c>
      <c r="E96" s="322">
        <v>2.2000000000000002</v>
      </c>
      <c r="F96" s="322">
        <v>2.2000000000000002</v>
      </c>
      <c r="H96" s="330"/>
    </row>
    <row r="97" spans="2:10" x14ac:dyDescent="0.25">
      <c r="B97" s="322" t="s">
        <v>421</v>
      </c>
      <c r="C97" s="322">
        <v>13</v>
      </c>
      <c r="E97" s="322">
        <v>1.2</v>
      </c>
      <c r="F97" s="322">
        <v>15.6</v>
      </c>
      <c r="H97" s="330"/>
    </row>
    <row r="98" spans="2:10" x14ac:dyDescent="0.25">
      <c r="B98" s="322" t="s">
        <v>423</v>
      </c>
      <c r="C98" s="322">
        <v>2</v>
      </c>
      <c r="E98" s="322">
        <v>1</v>
      </c>
      <c r="F98" s="322">
        <v>2</v>
      </c>
      <c r="H98" s="330"/>
    </row>
    <row r="99" spans="2:10" x14ac:dyDescent="0.25">
      <c r="B99" s="322" t="s">
        <v>422</v>
      </c>
      <c r="F99" s="322">
        <v>133.6</v>
      </c>
      <c r="H99" s="330"/>
    </row>
    <row r="100" spans="2:10" x14ac:dyDescent="0.25">
      <c r="B100" s="322" t="s">
        <v>166</v>
      </c>
      <c r="H100"/>
      <c r="I100"/>
      <c r="J100" s="325"/>
    </row>
    <row r="101" spans="2:10" x14ac:dyDescent="0.25">
      <c r="B101" s="324" t="s">
        <v>147</v>
      </c>
      <c r="C101" s="325" t="s">
        <v>136</v>
      </c>
      <c r="D101" s="325" t="s">
        <v>137</v>
      </c>
      <c r="E101" s="325" t="s">
        <v>138</v>
      </c>
      <c r="F101" s="325" t="s">
        <v>148</v>
      </c>
      <c r="G101" s="325" t="s">
        <v>45</v>
      </c>
      <c r="H101"/>
      <c r="I101"/>
    </row>
    <row r="102" spans="2:10" x14ac:dyDescent="0.25">
      <c r="B102" s="322" t="s">
        <v>155</v>
      </c>
      <c r="C102" s="322">
        <v>0.6</v>
      </c>
      <c r="D102" s="322">
        <v>1.6</v>
      </c>
      <c r="E102" s="322">
        <v>8.64</v>
      </c>
      <c r="F102" s="322">
        <v>9</v>
      </c>
      <c r="G102" s="322" t="s">
        <v>481</v>
      </c>
      <c r="H102"/>
      <c r="I102"/>
    </row>
    <row r="103" spans="2:10" x14ac:dyDescent="0.25">
      <c r="B103" s="322" t="s">
        <v>156</v>
      </c>
      <c r="C103" s="322">
        <v>0.8</v>
      </c>
      <c r="D103" s="322">
        <v>2.1</v>
      </c>
      <c r="E103" s="322">
        <v>21.84</v>
      </c>
      <c r="F103" s="322">
        <v>13</v>
      </c>
      <c r="G103" s="329" t="s">
        <v>482</v>
      </c>
      <c r="H103"/>
      <c r="I103"/>
    </row>
    <row r="104" spans="2:10" x14ac:dyDescent="0.25">
      <c r="B104" s="322" t="s">
        <v>157</v>
      </c>
      <c r="C104" s="322">
        <v>0.9</v>
      </c>
      <c r="D104" s="322">
        <v>2.1</v>
      </c>
      <c r="E104" s="322">
        <v>5.67</v>
      </c>
      <c r="F104" s="322">
        <v>3</v>
      </c>
      <c r="G104" s="329" t="s">
        <v>483</v>
      </c>
      <c r="H104"/>
      <c r="I104"/>
    </row>
    <row r="105" spans="2:10" x14ac:dyDescent="0.25">
      <c r="B105" s="322" t="s">
        <v>158</v>
      </c>
      <c r="C105" s="322">
        <v>0.9</v>
      </c>
      <c r="D105" s="322">
        <v>2.1</v>
      </c>
      <c r="E105" s="322">
        <v>3.78</v>
      </c>
      <c r="F105" s="322">
        <v>2</v>
      </c>
      <c r="G105" s="329" t="s">
        <v>484</v>
      </c>
      <c r="H105"/>
      <c r="I105"/>
    </row>
    <row r="106" spans="2:10" x14ac:dyDescent="0.25">
      <c r="H106"/>
      <c r="I106"/>
    </row>
    <row r="107" spans="2:10" x14ac:dyDescent="0.25">
      <c r="B107" s="324" t="s">
        <v>167</v>
      </c>
      <c r="C107" s="325"/>
      <c r="D107" s="325"/>
      <c r="E107" s="325"/>
      <c r="F107" s="325"/>
      <c r="G107" s="325"/>
      <c r="H107"/>
      <c r="I107"/>
    </row>
    <row r="108" spans="2:10" x14ac:dyDescent="0.25">
      <c r="B108" s="322" t="s">
        <v>45</v>
      </c>
      <c r="C108" s="322" t="s">
        <v>138</v>
      </c>
      <c r="H108"/>
      <c r="I108"/>
    </row>
    <row r="109" spans="2:10" x14ac:dyDescent="0.25">
      <c r="B109" s="322" t="s">
        <v>434</v>
      </c>
      <c r="C109" s="322">
        <v>99.39</v>
      </c>
      <c r="H109"/>
      <c r="I109"/>
    </row>
    <row r="110" spans="2:10" x14ac:dyDescent="0.25">
      <c r="B110" s="322" t="s">
        <v>435</v>
      </c>
      <c r="C110" s="322">
        <v>906.12</v>
      </c>
      <c r="H110" s="330"/>
      <c r="I110"/>
    </row>
    <row r="111" spans="2:10" x14ac:dyDescent="0.25">
      <c r="B111" s="344" t="s">
        <v>425</v>
      </c>
      <c r="C111" s="344">
        <v>225.15</v>
      </c>
      <c r="D111" s="344"/>
      <c r="H111" s="326"/>
      <c r="I111"/>
    </row>
    <row r="112" spans="2:10" x14ac:dyDescent="0.25">
      <c r="B112" s="344" t="s">
        <v>436</v>
      </c>
      <c r="C112" s="344">
        <v>1952.21</v>
      </c>
      <c r="D112" s="344"/>
      <c r="H112" s="330"/>
      <c r="I112"/>
    </row>
    <row r="113" spans="2:9" x14ac:dyDescent="0.25">
      <c r="B113" s="344" t="s">
        <v>426</v>
      </c>
      <c r="C113" s="344">
        <v>133.56</v>
      </c>
      <c r="D113" s="344"/>
      <c r="H113" s="330"/>
      <c r="I113"/>
    </row>
    <row r="114" spans="2:9" x14ac:dyDescent="0.25">
      <c r="B114" s="322" t="s">
        <v>427</v>
      </c>
      <c r="C114" s="322">
        <v>950.74</v>
      </c>
      <c r="H114" s="330"/>
      <c r="I114"/>
    </row>
    <row r="115" spans="2:9" x14ac:dyDescent="0.25">
      <c r="B115" s="322" t="s">
        <v>437</v>
      </c>
      <c r="C115" s="322">
        <v>4267.17</v>
      </c>
      <c r="H115" s="330"/>
      <c r="I115" s="329"/>
    </row>
    <row r="116" spans="2:9" x14ac:dyDescent="0.25">
      <c r="H116" s="330"/>
    </row>
    <row r="117" spans="2:9" x14ac:dyDescent="0.25">
      <c r="B117" s="324" t="s">
        <v>438</v>
      </c>
      <c r="C117" s="325"/>
      <c r="D117" s="325"/>
      <c r="E117" s="325"/>
      <c r="F117" s="325"/>
      <c r="G117" s="325"/>
      <c r="H117" s="330"/>
    </row>
    <row r="118" spans="2:9" x14ac:dyDescent="0.25">
      <c r="B118" s="322" t="s">
        <v>118</v>
      </c>
      <c r="C118" s="322" t="s">
        <v>138</v>
      </c>
      <c r="H118" s="330"/>
    </row>
    <row r="119" spans="2:9" x14ac:dyDescent="0.25">
      <c r="B119" s="322" t="s">
        <v>381</v>
      </c>
      <c r="C119" s="322">
        <v>56.4</v>
      </c>
      <c r="H119" s="330"/>
    </row>
    <row r="120" spans="2:9" x14ac:dyDescent="0.25">
      <c r="B120" s="322" t="s">
        <v>349</v>
      </c>
      <c r="C120" s="322">
        <v>114.42</v>
      </c>
      <c r="H120" s="330"/>
    </row>
    <row r="121" spans="2:9" x14ac:dyDescent="0.25">
      <c r="B121" s="322" t="s">
        <v>388</v>
      </c>
      <c r="C121" s="322">
        <v>49.3</v>
      </c>
      <c r="H121" s="330"/>
    </row>
    <row r="122" spans="2:9" x14ac:dyDescent="0.25">
      <c r="B122" s="322" t="s">
        <v>389</v>
      </c>
      <c r="C122" s="322">
        <v>39.6</v>
      </c>
      <c r="H122" s="330"/>
    </row>
    <row r="123" spans="2:9" x14ac:dyDescent="0.25">
      <c r="B123" s="322" t="s">
        <v>390</v>
      </c>
      <c r="C123" s="322">
        <v>47.7</v>
      </c>
      <c r="H123" s="330"/>
    </row>
    <row r="124" spans="2:9" x14ac:dyDescent="0.25">
      <c r="B124" s="322" t="s">
        <v>391</v>
      </c>
      <c r="C124" s="322">
        <v>45.9</v>
      </c>
      <c r="H124" s="330"/>
    </row>
    <row r="125" spans="2:9" x14ac:dyDescent="0.25">
      <c r="B125" s="322" t="s">
        <v>392</v>
      </c>
      <c r="C125" s="322">
        <v>51.82</v>
      </c>
      <c r="H125" s="326"/>
    </row>
    <row r="126" spans="2:9" x14ac:dyDescent="0.25">
      <c r="B126" s="322" t="s">
        <v>393</v>
      </c>
      <c r="C126" s="322">
        <v>63</v>
      </c>
      <c r="H126"/>
    </row>
    <row r="127" spans="2:9" x14ac:dyDescent="0.25">
      <c r="B127" s="322" t="s">
        <v>394</v>
      </c>
      <c r="C127" s="322">
        <v>63</v>
      </c>
      <c r="H127"/>
    </row>
    <row r="128" spans="2:9" x14ac:dyDescent="0.25">
      <c r="B128" s="322" t="s">
        <v>395</v>
      </c>
      <c r="C128" s="322">
        <v>66.95</v>
      </c>
      <c r="H128"/>
    </row>
    <row r="129" spans="2:8" x14ac:dyDescent="0.25">
      <c r="B129" s="322" t="s">
        <v>396</v>
      </c>
      <c r="C129" s="322">
        <v>50.34</v>
      </c>
      <c r="H129"/>
    </row>
    <row r="130" spans="2:8" x14ac:dyDescent="0.25">
      <c r="B130" s="322" t="s">
        <v>397</v>
      </c>
      <c r="C130" s="322">
        <v>50.92</v>
      </c>
      <c r="H130"/>
    </row>
    <row r="131" spans="2:8" x14ac:dyDescent="0.25">
      <c r="B131" s="322" t="s">
        <v>398</v>
      </c>
      <c r="C131" s="322">
        <v>63.02</v>
      </c>
      <c r="H131"/>
    </row>
    <row r="132" spans="2:8" x14ac:dyDescent="0.25">
      <c r="B132" s="322" t="s">
        <v>399</v>
      </c>
      <c r="C132" s="322">
        <v>56.77</v>
      </c>
      <c r="H132"/>
    </row>
    <row r="133" spans="2:8" x14ac:dyDescent="0.25">
      <c r="B133" s="322" t="s">
        <v>400</v>
      </c>
      <c r="C133" s="322">
        <v>43.5</v>
      </c>
      <c r="H133"/>
    </row>
    <row r="134" spans="2:8" x14ac:dyDescent="0.25">
      <c r="B134" s="322" t="s">
        <v>401</v>
      </c>
      <c r="C134" s="322">
        <v>46.33</v>
      </c>
      <c r="H134"/>
    </row>
    <row r="135" spans="2:8" x14ac:dyDescent="0.25">
      <c r="B135" s="322" t="s">
        <v>402</v>
      </c>
      <c r="C135" s="322">
        <v>45.1</v>
      </c>
      <c r="H135"/>
    </row>
    <row r="136" spans="2:8" x14ac:dyDescent="0.25">
      <c r="B136" s="322" t="s">
        <v>403</v>
      </c>
      <c r="C136" s="322">
        <v>44.68</v>
      </c>
      <c r="H136"/>
    </row>
    <row r="137" spans="2:8" x14ac:dyDescent="0.25">
      <c r="B137" s="322" t="s">
        <v>404</v>
      </c>
      <c r="C137" s="322">
        <v>45.1</v>
      </c>
      <c r="H137" s="13"/>
    </row>
    <row r="138" spans="2:8" x14ac:dyDescent="0.25">
      <c r="B138" s="322" t="s">
        <v>405</v>
      </c>
      <c r="C138" s="322">
        <v>44.68</v>
      </c>
      <c r="H138"/>
    </row>
    <row r="139" spans="2:8" x14ac:dyDescent="0.25">
      <c r="B139" s="322" t="s">
        <v>406</v>
      </c>
      <c r="C139" s="322">
        <v>27.3</v>
      </c>
      <c r="H139" s="326"/>
    </row>
    <row r="140" spans="2:8" x14ac:dyDescent="0.25">
      <c r="B140" s="322" t="s">
        <v>407</v>
      </c>
      <c r="C140" s="322">
        <v>18</v>
      </c>
      <c r="H140" s="330"/>
    </row>
    <row r="141" spans="2:8" x14ac:dyDescent="0.25">
      <c r="B141" s="322" t="s">
        <v>408</v>
      </c>
      <c r="C141" s="322">
        <v>43</v>
      </c>
      <c r="H141" s="330"/>
    </row>
    <row r="142" spans="2:8" x14ac:dyDescent="0.25">
      <c r="B142" s="322" t="s">
        <v>413</v>
      </c>
      <c r="C142" s="322">
        <v>34.65</v>
      </c>
      <c r="H142" s="330"/>
    </row>
    <row r="143" spans="2:8" x14ac:dyDescent="0.25">
      <c r="B143" s="322" t="s">
        <v>439</v>
      </c>
      <c r="C143" s="322">
        <v>1211.47</v>
      </c>
      <c r="H143" s="330"/>
    </row>
    <row r="145" spans="2:8" x14ac:dyDescent="0.25">
      <c r="B145" s="324" t="s">
        <v>440</v>
      </c>
      <c r="C145" s="325"/>
      <c r="D145" s="325"/>
      <c r="E145" s="325"/>
      <c r="F145" s="325"/>
      <c r="G145" s="325"/>
    </row>
    <row r="146" spans="2:8" x14ac:dyDescent="0.25">
      <c r="B146" s="322" t="s">
        <v>118</v>
      </c>
      <c r="C146" s="322" t="s">
        <v>138</v>
      </c>
      <c r="D146" s="322" t="s">
        <v>144</v>
      </c>
      <c r="H146" s="330"/>
    </row>
    <row r="147" spans="2:8" x14ac:dyDescent="0.25">
      <c r="B147" s="322" t="s">
        <v>368</v>
      </c>
      <c r="C147" s="322">
        <v>2.95</v>
      </c>
      <c r="D147" s="322">
        <v>6.87</v>
      </c>
      <c r="H147" s="330"/>
    </row>
    <row r="148" spans="2:8" x14ac:dyDescent="0.25">
      <c r="B148" s="322" t="s">
        <v>369</v>
      </c>
      <c r="C148" s="322">
        <v>2.89</v>
      </c>
      <c r="D148" s="322">
        <v>6.8</v>
      </c>
    </row>
    <row r="149" spans="2:8" x14ac:dyDescent="0.25">
      <c r="B149" s="322" t="s">
        <v>370</v>
      </c>
      <c r="C149" s="322">
        <v>2.95</v>
      </c>
      <c r="D149" s="322">
        <v>6.87</v>
      </c>
      <c r="H149" s="326"/>
    </row>
    <row r="150" spans="2:8" x14ac:dyDescent="0.25">
      <c r="B150" s="322" t="s">
        <v>371</v>
      </c>
      <c r="C150" s="322">
        <v>2.89</v>
      </c>
      <c r="D150" s="322">
        <v>6.8</v>
      </c>
    </row>
    <row r="151" spans="2:8" x14ac:dyDescent="0.25">
      <c r="B151" s="322" t="s">
        <v>372</v>
      </c>
      <c r="C151" s="322">
        <v>2.89</v>
      </c>
      <c r="D151" s="322">
        <v>6.8</v>
      </c>
    </row>
    <row r="152" spans="2:8" x14ac:dyDescent="0.25">
      <c r="B152" s="322" t="s">
        <v>373</v>
      </c>
      <c r="C152" s="322">
        <v>2.95</v>
      </c>
      <c r="D152" s="322">
        <v>6.87</v>
      </c>
    </row>
    <row r="153" spans="2:8" x14ac:dyDescent="0.25">
      <c r="B153" s="322" t="s">
        <v>374</v>
      </c>
      <c r="C153" s="322">
        <v>2.89</v>
      </c>
      <c r="D153" s="322">
        <v>6.8</v>
      </c>
    </row>
    <row r="154" spans="2:8" x14ac:dyDescent="0.25">
      <c r="B154" s="322" t="s">
        <v>375</v>
      </c>
      <c r="C154" s="322">
        <v>3.21</v>
      </c>
      <c r="D154" s="322">
        <v>7.17</v>
      </c>
    </row>
    <row r="155" spans="2:8" x14ac:dyDescent="0.25">
      <c r="B155" s="322" t="s">
        <v>376</v>
      </c>
      <c r="C155" s="322">
        <v>3.01</v>
      </c>
      <c r="D155" s="322">
        <v>6.94</v>
      </c>
    </row>
    <row r="156" spans="2:8" x14ac:dyDescent="0.25">
      <c r="B156" s="322" t="s">
        <v>377</v>
      </c>
      <c r="C156" s="322">
        <v>3.34</v>
      </c>
      <c r="D156" s="322">
        <v>7.31</v>
      </c>
    </row>
    <row r="157" spans="2:8" x14ac:dyDescent="0.25">
      <c r="B157" s="322" t="s">
        <v>441</v>
      </c>
      <c r="C157" s="322">
        <v>103.31</v>
      </c>
      <c r="D157" s="322">
        <v>89.34</v>
      </c>
    </row>
    <row r="158" spans="2:8" x14ac:dyDescent="0.25">
      <c r="B158" s="322" t="s">
        <v>378</v>
      </c>
      <c r="C158" s="322">
        <v>74.430000000000007</v>
      </c>
      <c r="D158" s="322">
        <v>77.3</v>
      </c>
    </row>
    <row r="159" spans="2:8" x14ac:dyDescent="0.25">
      <c r="B159" s="322" t="s">
        <v>379</v>
      </c>
      <c r="C159" s="322">
        <v>45.73</v>
      </c>
      <c r="D159" s="322">
        <v>27.82</v>
      </c>
    </row>
    <row r="160" spans="2:8" x14ac:dyDescent="0.25">
      <c r="B160" s="322" t="s">
        <v>380</v>
      </c>
      <c r="C160" s="322">
        <v>12.74</v>
      </c>
      <c r="D160" s="322">
        <v>14.28</v>
      </c>
    </row>
    <row r="161" spans="2:7" x14ac:dyDescent="0.25">
      <c r="B161" s="322" t="s">
        <v>347</v>
      </c>
      <c r="C161" s="322">
        <v>10.92</v>
      </c>
      <c r="D161" s="322">
        <v>13.28</v>
      </c>
    </row>
    <row r="162" spans="2:7" x14ac:dyDescent="0.25">
      <c r="B162" s="322" t="s">
        <v>383</v>
      </c>
      <c r="C162" s="322">
        <v>153</v>
      </c>
      <c r="D162" s="322">
        <v>100.89</v>
      </c>
    </row>
    <row r="163" spans="2:7" x14ac:dyDescent="0.25">
      <c r="B163" s="322" t="s">
        <v>384</v>
      </c>
      <c r="C163" s="322">
        <v>3.75</v>
      </c>
      <c r="D163" s="322">
        <v>8</v>
      </c>
    </row>
    <row r="164" spans="2:7" x14ac:dyDescent="0.25">
      <c r="B164" s="322" t="s">
        <v>385</v>
      </c>
      <c r="C164" s="322">
        <v>3.74</v>
      </c>
      <c r="D164" s="322">
        <v>7.99</v>
      </c>
    </row>
    <row r="165" spans="2:7" x14ac:dyDescent="0.25">
      <c r="B165" s="322" t="s">
        <v>387</v>
      </c>
      <c r="C165" s="322">
        <v>117.7</v>
      </c>
      <c r="D165" s="322">
        <v>43.93</v>
      </c>
    </row>
    <row r="166" spans="2:7" x14ac:dyDescent="0.25">
      <c r="B166" s="322" t="s">
        <v>409</v>
      </c>
      <c r="C166" s="322">
        <v>4.2</v>
      </c>
      <c r="D166" s="322">
        <v>8.1999999999999993</v>
      </c>
    </row>
    <row r="167" spans="2:7" x14ac:dyDescent="0.25">
      <c r="B167" s="322" t="s">
        <v>410</v>
      </c>
      <c r="C167" s="322">
        <v>4.32</v>
      </c>
      <c r="D167" s="322">
        <v>8.32</v>
      </c>
    </row>
    <row r="168" spans="2:7" x14ac:dyDescent="0.25">
      <c r="B168" s="322" t="s">
        <v>411</v>
      </c>
      <c r="C168" s="322">
        <v>18.920000000000002</v>
      </c>
      <c r="D168" s="322">
        <v>20.399999999999999</v>
      </c>
    </row>
    <row r="169" spans="2:7" x14ac:dyDescent="0.25">
      <c r="B169" s="322" t="s">
        <v>412</v>
      </c>
      <c r="C169" s="322">
        <v>26.37</v>
      </c>
      <c r="D169" s="322">
        <v>23.6</v>
      </c>
    </row>
    <row r="170" spans="2:7" x14ac:dyDescent="0.25">
      <c r="B170" s="322" t="s">
        <v>296</v>
      </c>
      <c r="C170" s="322">
        <v>5.51</v>
      </c>
      <c r="D170" s="322">
        <v>9.6</v>
      </c>
    </row>
    <row r="171" spans="2:7" x14ac:dyDescent="0.25">
      <c r="B171" s="322" t="s">
        <v>297</v>
      </c>
      <c r="C171" s="322">
        <v>5.51</v>
      </c>
      <c r="D171" s="322">
        <v>9.6</v>
      </c>
    </row>
    <row r="172" spans="2:7" x14ac:dyDescent="0.25">
      <c r="B172" s="322" t="s">
        <v>414</v>
      </c>
      <c r="C172" s="322">
        <v>5.0999999999999996</v>
      </c>
      <c r="D172" s="322">
        <v>10.08</v>
      </c>
    </row>
    <row r="173" spans="2:7" x14ac:dyDescent="0.25">
      <c r="B173" s="322" t="s">
        <v>442</v>
      </c>
      <c r="C173" s="322">
        <v>625.24</v>
      </c>
      <c r="D173" s="322">
        <v>541.89</v>
      </c>
    </row>
    <row r="176" spans="2:7" x14ac:dyDescent="0.25">
      <c r="B176" s="324" t="s">
        <v>443</v>
      </c>
      <c r="C176" s="325"/>
      <c r="D176" s="325"/>
      <c r="E176" s="325"/>
      <c r="F176" s="325"/>
      <c r="G176" s="325"/>
    </row>
    <row r="177" spans="2:8" x14ac:dyDescent="0.25">
      <c r="B177" s="322" t="s">
        <v>118</v>
      </c>
      <c r="C177" s="322" t="s">
        <v>138</v>
      </c>
      <c r="E177" s="322" t="s">
        <v>144</v>
      </c>
      <c r="F177" s="322" t="s">
        <v>444</v>
      </c>
      <c r="G177" s="322" t="s">
        <v>170</v>
      </c>
      <c r="H177" s="326"/>
    </row>
    <row r="178" spans="2:8" x14ac:dyDescent="0.25">
      <c r="B178" s="322" t="s">
        <v>368</v>
      </c>
      <c r="C178" s="322">
        <v>2.95</v>
      </c>
      <c r="E178" s="322">
        <v>6.87</v>
      </c>
      <c r="F178" s="322">
        <v>12.37</v>
      </c>
      <c r="G178" s="322">
        <v>1.78</v>
      </c>
    </row>
    <row r="179" spans="2:8" x14ac:dyDescent="0.25">
      <c r="B179" s="322" t="s">
        <v>369</v>
      </c>
      <c r="C179" s="322">
        <v>2.89</v>
      </c>
      <c r="E179" s="322">
        <v>6.8</v>
      </c>
      <c r="F179" s="322">
        <v>12.24</v>
      </c>
      <c r="G179" s="322">
        <v>1.78</v>
      </c>
    </row>
    <row r="180" spans="2:8" x14ac:dyDescent="0.25">
      <c r="B180" s="322" t="s">
        <v>370</v>
      </c>
      <c r="C180" s="322">
        <v>2.95</v>
      </c>
      <c r="E180" s="322">
        <v>6.87</v>
      </c>
      <c r="F180" s="322">
        <v>12.37</v>
      </c>
      <c r="G180" s="322">
        <v>1.78</v>
      </c>
    </row>
    <row r="181" spans="2:8" x14ac:dyDescent="0.25">
      <c r="B181" s="322" t="s">
        <v>371</v>
      </c>
      <c r="C181" s="322">
        <v>2.89</v>
      </c>
      <c r="E181" s="322">
        <v>6.8</v>
      </c>
      <c r="F181" s="322">
        <v>12.24</v>
      </c>
      <c r="G181" s="322">
        <v>1.78</v>
      </c>
    </row>
    <row r="182" spans="2:8" x14ac:dyDescent="0.25">
      <c r="B182" s="322" t="s">
        <v>372</v>
      </c>
      <c r="C182" s="322">
        <v>2.89</v>
      </c>
      <c r="E182" s="322">
        <v>6.8</v>
      </c>
      <c r="F182" s="322">
        <v>12.24</v>
      </c>
      <c r="G182" s="322">
        <v>1.78</v>
      </c>
    </row>
    <row r="183" spans="2:8" x14ac:dyDescent="0.25">
      <c r="B183" s="322" t="s">
        <v>373</v>
      </c>
      <c r="C183" s="322">
        <v>2.95</v>
      </c>
      <c r="E183" s="322">
        <v>6.87</v>
      </c>
      <c r="F183" s="322">
        <v>12.37</v>
      </c>
      <c r="G183" s="322">
        <v>1.78</v>
      </c>
    </row>
    <row r="184" spans="2:8" x14ac:dyDescent="0.25">
      <c r="B184" s="322" t="s">
        <v>374</v>
      </c>
      <c r="C184" s="322">
        <v>2.89</v>
      </c>
      <c r="E184" s="322">
        <v>6.8</v>
      </c>
      <c r="F184" s="322">
        <v>12.24</v>
      </c>
      <c r="G184" s="322">
        <v>1.78</v>
      </c>
    </row>
    <row r="185" spans="2:8" x14ac:dyDescent="0.25">
      <c r="B185" s="322" t="s">
        <v>375</v>
      </c>
      <c r="C185" s="322">
        <v>3.21</v>
      </c>
      <c r="E185" s="322">
        <v>7.17</v>
      </c>
      <c r="F185" s="322">
        <v>12.91</v>
      </c>
      <c r="G185" s="322">
        <v>1.78</v>
      </c>
    </row>
    <row r="186" spans="2:8" x14ac:dyDescent="0.25">
      <c r="B186" s="322" t="s">
        <v>376</v>
      </c>
      <c r="C186" s="322">
        <v>3.01</v>
      </c>
      <c r="E186" s="322">
        <v>6.94</v>
      </c>
      <c r="F186" s="322">
        <v>12.49</v>
      </c>
      <c r="G186" s="322">
        <v>1.78</v>
      </c>
    </row>
    <row r="187" spans="2:8" x14ac:dyDescent="0.25">
      <c r="B187" s="322" t="s">
        <v>377</v>
      </c>
      <c r="C187" s="322">
        <v>3.34</v>
      </c>
      <c r="E187" s="322">
        <v>7.31</v>
      </c>
      <c r="F187" s="322">
        <v>13.16</v>
      </c>
      <c r="G187" s="322">
        <v>1.78</v>
      </c>
    </row>
    <row r="188" spans="2:8" x14ac:dyDescent="0.25">
      <c r="B188" s="322" t="s">
        <v>378</v>
      </c>
      <c r="C188" s="322">
        <v>74.430000000000007</v>
      </c>
      <c r="E188" s="322">
        <v>77.3</v>
      </c>
      <c r="F188" s="322">
        <v>139.13999999999999</v>
      </c>
      <c r="G188" s="322">
        <v>7.72</v>
      </c>
    </row>
    <row r="189" spans="2:8" x14ac:dyDescent="0.25">
      <c r="B189" s="322" t="s">
        <v>379</v>
      </c>
      <c r="C189" s="322">
        <v>45.73</v>
      </c>
      <c r="E189" s="322">
        <v>27.82</v>
      </c>
      <c r="F189" s="322">
        <v>50.07</v>
      </c>
      <c r="G189" s="322">
        <v>1.44</v>
      </c>
    </row>
    <row r="190" spans="2:8" x14ac:dyDescent="0.25">
      <c r="B190" s="322" t="s">
        <v>380</v>
      </c>
      <c r="C190" s="322">
        <v>12.74</v>
      </c>
      <c r="E190" s="322">
        <v>14.28</v>
      </c>
      <c r="F190" s="322">
        <v>25.71</v>
      </c>
      <c r="G190" s="322">
        <v>1.44</v>
      </c>
    </row>
    <row r="191" spans="2:8" x14ac:dyDescent="0.25">
      <c r="B191" s="322" t="s">
        <v>347</v>
      </c>
      <c r="C191" s="322">
        <v>10.92</v>
      </c>
      <c r="E191" s="322">
        <v>13.28</v>
      </c>
      <c r="F191" s="322">
        <v>23.91</v>
      </c>
      <c r="G191" s="322">
        <v>2.028</v>
      </c>
    </row>
    <row r="192" spans="2:8" x14ac:dyDescent="0.25">
      <c r="B192" s="322" t="s">
        <v>384</v>
      </c>
      <c r="C192" s="322">
        <v>3.75</v>
      </c>
      <c r="E192" s="322">
        <v>8</v>
      </c>
      <c r="F192" s="322">
        <v>14.4</v>
      </c>
      <c r="G192" s="322">
        <v>1.62</v>
      </c>
    </row>
    <row r="193" spans="2:8" x14ac:dyDescent="0.25">
      <c r="B193" s="322" t="s">
        <v>385</v>
      </c>
      <c r="C193" s="322">
        <v>3.74</v>
      </c>
      <c r="E193" s="322">
        <v>7.99</v>
      </c>
      <c r="F193" s="322">
        <v>14.39</v>
      </c>
      <c r="G193" s="322">
        <v>1.62</v>
      </c>
    </row>
    <row r="194" spans="2:8" x14ac:dyDescent="0.25">
      <c r="B194" s="322" t="s">
        <v>409</v>
      </c>
      <c r="C194" s="322">
        <v>4.2</v>
      </c>
      <c r="E194" s="322">
        <v>8.1999999999999993</v>
      </c>
      <c r="F194" s="322">
        <v>14.76</v>
      </c>
      <c r="G194" s="322">
        <v>1.78</v>
      </c>
    </row>
    <row r="195" spans="2:8" x14ac:dyDescent="0.25">
      <c r="B195" s="322" t="s">
        <v>410</v>
      </c>
      <c r="C195" s="322">
        <v>4.32</v>
      </c>
      <c r="E195" s="322">
        <v>8.32</v>
      </c>
      <c r="F195" s="322">
        <v>14.98</v>
      </c>
      <c r="G195" s="322">
        <v>1.78</v>
      </c>
    </row>
    <row r="196" spans="2:8" x14ac:dyDescent="0.25">
      <c r="B196" s="322" t="s">
        <v>411</v>
      </c>
      <c r="C196" s="322">
        <v>18.920000000000002</v>
      </c>
      <c r="E196" s="322">
        <v>20.399999999999999</v>
      </c>
      <c r="F196" s="322">
        <v>36.72</v>
      </c>
      <c r="G196" s="322">
        <v>2.52</v>
      </c>
    </row>
    <row r="197" spans="2:8" x14ac:dyDescent="0.25">
      <c r="B197" s="322" t="s">
        <v>412</v>
      </c>
      <c r="C197" s="322">
        <v>26.37</v>
      </c>
      <c r="E197" s="322">
        <v>23.6</v>
      </c>
      <c r="F197" s="322">
        <v>42.48</v>
      </c>
      <c r="G197" s="322">
        <v>2.52</v>
      </c>
    </row>
    <row r="198" spans="2:8" x14ac:dyDescent="0.25">
      <c r="B198" s="322" t="s">
        <v>296</v>
      </c>
      <c r="C198" s="322">
        <v>5.51</v>
      </c>
      <c r="E198" s="322">
        <v>9.6</v>
      </c>
      <c r="F198" s="322">
        <v>17.28</v>
      </c>
      <c r="G198" s="322">
        <v>1.78</v>
      </c>
    </row>
    <row r="199" spans="2:8" x14ac:dyDescent="0.25">
      <c r="B199" s="322" t="s">
        <v>297</v>
      </c>
      <c r="C199" s="322">
        <v>5.51</v>
      </c>
      <c r="E199" s="322">
        <v>9.6</v>
      </c>
      <c r="F199" s="322">
        <v>17.28</v>
      </c>
      <c r="G199" s="322">
        <v>1.78</v>
      </c>
    </row>
    <row r="200" spans="2:8" x14ac:dyDescent="0.25">
      <c r="B200" s="322" t="s">
        <v>414</v>
      </c>
      <c r="C200" s="322">
        <v>5.0999999999999996</v>
      </c>
      <c r="E200" s="322">
        <v>10.08</v>
      </c>
      <c r="F200" s="322">
        <v>18.149999999999999</v>
      </c>
      <c r="G200" s="322">
        <v>1.6</v>
      </c>
    </row>
    <row r="201" spans="2:8" x14ac:dyDescent="0.25">
      <c r="B201" s="322" t="s">
        <v>153</v>
      </c>
    </row>
    <row r="204" spans="2:8" x14ac:dyDescent="0.25">
      <c r="B204" s="324" t="s">
        <v>445</v>
      </c>
      <c r="C204" s="325"/>
      <c r="D204" s="325"/>
      <c r="E204" s="325"/>
      <c r="F204" s="325"/>
      <c r="G204" s="325"/>
    </row>
    <row r="205" spans="2:8" x14ac:dyDescent="0.25">
      <c r="B205" s="322" t="s">
        <v>118</v>
      </c>
      <c r="C205" s="322" t="s">
        <v>144</v>
      </c>
      <c r="D205" s="322" t="s">
        <v>138</v>
      </c>
    </row>
    <row r="206" spans="2:8" x14ac:dyDescent="0.25">
      <c r="B206" s="322" t="s">
        <v>368</v>
      </c>
      <c r="C206" s="322">
        <v>6.87</v>
      </c>
      <c r="D206" s="322">
        <v>2.95</v>
      </c>
    </row>
    <row r="207" spans="2:8" x14ac:dyDescent="0.25">
      <c r="B207" s="322" t="s">
        <v>369</v>
      </c>
      <c r="C207" s="322">
        <v>6.8</v>
      </c>
      <c r="D207" s="322">
        <v>2.89</v>
      </c>
    </row>
    <row r="208" spans="2:8" x14ac:dyDescent="0.25">
      <c r="B208" s="322" t="s">
        <v>370</v>
      </c>
      <c r="C208" s="322">
        <v>6.87</v>
      </c>
      <c r="D208" s="322">
        <v>2.95</v>
      </c>
      <c r="H208" s="326"/>
    </row>
    <row r="209" spans="2:8" x14ac:dyDescent="0.25">
      <c r="B209" s="322" t="s">
        <v>371</v>
      </c>
      <c r="C209" s="322">
        <v>6.8</v>
      </c>
      <c r="D209" s="322">
        <v>2.89</v>
      </c>
      <c r="H209" s="329" t="s">
        <v>146</v>
      </c>
    </row>
    <row r="210" spans="2:8" x14ac:dyDescent="0.25">
      <c r="B210" s="322" t="s">
        <v>372</v>
      </c>
      <c r="C210" s="322">
        <v>6.8</v>
      </c>
      <c r="D210" s="322">
        <v>2.89</v>
      </c>
      <c r="H210" s="329">
        <v>10.59</v>
      </c>
    </row>
    <row r="211" spans="2:8" x14ac:dyDescent="0.25">
      <c r="B211" s="322" t="s">
        <v>373</v>
      </c>
      <c r="C211" s="322">
        <v>6.87</v>
      </c>
      <c r="D211" s="322">
        <v>2.95</v>
      </c>
      <c r="H211" s="329">
        <v>10.46</v>
      </c>
    </row>
    <row r="212" spans="2:8" x14ac:dyDescent="0.25">
      <c r="B212" s="322" t="s">
        <v>374</v>
      </c>
      <c r="C212" s="322">
        <v>6.8</v>
      </c>
      <c r="D212" s="322">
        <v>2.89</v>
      </c>
      <c r="H212" s="329">
        <v>10.59</v>
      </c>
    </row>
    <row r="213" spans="2:8" x14ac:dyDescent="0.25">
      <c r="B213" s="322" t="s">
        <v>375</v>
      </c>
      <c r="C213" s="322">
        <v>7.17</v>
      </c>
      <c r="D213" s="322">
        <v>3.21</v>
      </c>
      <c r="H213" s="329">
        <v>10.46</v>
      </c>
    </row>
    <row r="214" spans="2:8" x14ac:dyDescent="0.25">
      <c r="B214" s="322" t="s">
        <v>376</v>
      </c>
      <c r="C214" s="322">
        <v>6.94</v>
      </c>
      <c r="D214" s="322">
        <v>3.01</v>
      </c>
      <c r="H214" s="329">
        <v>10.46</v>
      </c>
    </row>
    <row r="215" spans="2:8" x14ac:dyDescent="0.25">
      <c r="B215" s="322" t="s">
        <v>377</v>
      </c>
      <c r="C215" s="322">
        <v>7.31</v>
      </c>
      <c r="D215" s="322">
        <v>3.34</v>
      </c>
      <c r="H215" s="329">
        <v>10.59</v>
      </c>
    </row>
    <row r="216" spans="2:8" x14ac:dyDescent="0.25">
      <c r="B216" s="322" t="s">
        <v>379</v>
      </c>
      <c r="C216" s="322">
        <v>27.82</v>
      </c>
      <c r="D216" s="322">
        <v>45.73</v>
      </c>
      <c r="H216" s="329">
        <v>10.46</v>
      </c>
    </row>
    <row r="217" spans="2:8" x14ac:dyDescent="0.25">
      <c r="B217" s="322" t="s">
        <v>380</v>
      </c>
      <c r="C217" s="322">
        <v>14.28</v>
      </c>
      <c r="D217" s="322">
        <v>12.74</v>
      </c>
      <c r="H217" s="329">
        <v>11.13</v>
      </c>
    </row>
    <row r="218" spans="2:8" x14ac:dyDescent="0.25">
      <c r="B218" s="322" t="s">
        <v>347</v>
      </c>
      <c r="C218" s="322">
        <v>13.28</v>
      </c>
      <c r="D218" s="322">
        <v>10.92</v>
      </c>
      <c r="H218" s="329">
        <v>10.71</v>
      </c>
    </row>
    <row r="219" spans="2:8" x14ac:dyDescent="0.25">
      <c r="B219" s="322" t="s">
        <v>381</v>
      </c>
      <c r="C219" s="322">
        <v>30.8</v>
      </c>
      <c r="D219" s="322">
        <v>56.4</v>
      </c>
      <c r="H219" s="329">
        <v>11.38</v>
      </c>
    </row>
    <row r="220" spans="2:8" x14ac:dyDescent="0.25">
      <c r="B220" s="322" t="s">
        <v>384</v>
      </c>
      <c r="C220" s="322">
        <v>8</v>
      </c>
      <c r="D220" s="322">
        <v>3.75</v>
      </c>
      <c r="H220" s="329">
        <v>131.41999999999999</v>
      </c>
    </row>
    <row r="221" spans="2:8" x14ac:dyDescent="0.25">
      <c r="B221" s="322" t="s">
        <v>385</v>
      </c>
      <c r="C221" s="322">
        <v>7.99</v>
      </c>
      <c r="D221" s="322">
        <v>3.74</v>
      </c>
      <c r="H221" s="329">
        <v>48.63</v>
      </c>
    </row>
    <row r="222" spans="2:8" x14ac:dyDescent="0.25">
      <c r="B222" s="322" t="s">
        <v>395</v>
      </c>
      <c r="C222" s="322">
        <v>35.799999999999997</v>
      </c>
      <c r="D222" s="322">
        <v>66.95</v>
      </c>
      <c r="H222" s="329">
        <v>24.27</v>
      </c>
    </row>
    <row r="223" spans="2:8" x14ac:dyDescent="0.25">
      <c r="B223" s="322" t="s">
        <v>396</v>
      </c>
      <c r="C223" s="322">
        <v>32.9</v>
      </c>
      <c r="D223" s="322">
        <v>50.34</v>
      </c>
      <c r="H223" s="329">
        <v>21.88</v>
      </c>
    </row>
    <row r="224" spans="2:8" x14ac:dyDescent="0.25">
      <c r="B224" s="322" t="s">
        <v>397</v>
      </c>
      <c r="C224" s="322">
        <v>32.700000000000003</v>
      </c>
      <c r="D224" s="322">
        <v>49.2</v>
      </c>
      <c r="H224" s="329">
        <v>12.78</v>
      </c>
    </row>
    <row r="225" spans="2:8" x14ac:dyDescent="0.25">
      <c r="B225" s="322" t="s">
        <v>398</v>
      </c>
      <c r="C225" s="322">
        <v>36.6</v>
      </c>
      <c r="D225" s="322">
        <v>64.64</v>
      </c>
      <c r="H225" s="329">
        <v>12.77</v>
      </c>
    </row>
    <row r="226" spans="2:8" x14ac:dyDescent="0.25">
      <c r="B226" s="322" t="s">
        <v>399</v>
      </c>
      <c r="C226" s="322">
        <v>34.44</v>
      </c>
      <c r="D226" s="322">
        <v>58.21</v>
      </c>
      <c r="H226" s="329">
        <v>12.98</v>
      </c>
    </row>
    <row r="227" spans="2:8" x14ac:dyDescent="0.25">
      <c r="B227" s="322" t="s">
        <v>400</v>
      </c>
      <c r="C227" s="322">
        <v>27.1</v>
      </c>
      <c r="D227" s="322">
        <v>43.5</v>
      </c>
      <c r="H227" s="329">
        <v>13.2</v>
      </c>
    </row>
    <row r="228" spans="2:8" x14ac:dyDescent="0.25">
      <c r="B228" s="322" t="s">
        <v>401</v>
      </c>
      <c r="C228" s="322">
        <v>27.7</v>
      </c>
      <c r="D228" s="322">
        <v>46.33</v>
      </c>
      <c r="H228" s="329">
        <v>34.200000000000003</v>
      </c>
    </row>
    <row r="229" spans="2:8" x14ac:dyDescent="0.25">
      <c r="B229" s="322" t="s">
        <v>402</v>
      </c>
      <c r="C229" s="322">
        <v>27.4</v>
      </c>
      <c r="D229" s="322">
        <v>45.1</v>
      </c>
      <c r="H229" s="329">
        <v>39.96</v>
      </c>
    </row>
    <row r="230" spans="2:8" x14ac:dyDescent="0.25">
      <c r="B230" s="322" t="s">
        <v>403</v>
      </c>
      <c r="C230" s="322">
        <v>27.4</v>
      </c>
      <c r="D230" s="322">
        <v>44.68</v>
      </c>
      <c r="H230" s="329">
        <v>15.5</v>
      </c>
    </row>
    <row r="231" spans="2:8" x14ac:dyDescent="0.25">
      <c r="B231" s="322" t="s">
        <v>406</v>
      </c>
      <c r="C231" s="322">
        <v>21.1</v>
      </c>
      <c r="D231" s="322">
        <v>27.3</v>
      </c>
      <c r="H231" s="329">
        <v>15.5</v>
      </c>
    </row>
    <row r="232" spans="2:8" x14ac:dyDescent="0.25">
      <c r="B232" s="322" t="s">
        <v>407</v>
      </c>
      <c r="C232" s="322">
        <v>18</v>
      </c>
      <c r="D232" s="322">
        <v>18</v>
      </c>
      <c r="H232" s="329">
        <v>16.55</v>
      </c>
    </row>
    <row r="233" spans="2:8" x14ac:dyDescent="0.25">
      <c r="B233" s="322" t="s">
        <v>408</v>
      </c>
      <c r="C233" s="322">
        <v>29.6</v>
      </c>
      <c r="D233" s="322">
        <v>43</v>
      </c>
      <c r="H233" s="329">
        <v>506.48</v>
      </c>
    </row>
    <row r="234" spans="2:8" x14ac:dyDescent="0.25">
      <c r="B234" s="322" t="s">
        <v>409</v>
      </c>
      <c r="C234" s="322">
        <v>8.1999999999999993</v>
      </c>
      <c r="D234" s="322">
        <v>4.2</v>
      </c>
    </row>
    <row r="235" spans="2:8" x14ac:dyDescent="0.25">
      <c r="B235" s="322" t="s">
        <v>410</v>
      </c>
      <c r="C235" s="322">
        <v>8.32</v>
      </c>
      <c r="D235" s="322">
        <v>4.32</v>
      </c>
    </row>
    <row r="236" spans="2:8" x14ac:dyDescent="0.25">
      <c r="B236" s="322" t="s">
        <v>411</v>
      </c>
      <c r="C236" s="322">
        <v>20.399999999999999</v>
      </c>
      <c r="D236" s="322">
        <v>18.920000000000002</v>
      </c>
      <c r="H236" s="326"/>
    </row>
    <row r="237" spans="2:8" x14ac:dyDescent="0.25">
      <c r="B237" s="322" t="s">
        <v>412</v>
      </c>
      <c r="C237" s="322">
        <v>23.6</v>
      </c>
      <c r="D237" s="322">
        <v>26.37</v>
      </c>
    </row>
    <row r="238" spans="2:8" x14ac:dyDescent="0.25">
      <c r="B238" s="322" t="s">
        <v>413</v>
      </c>
      <c r="C238" s="322">
        <v>23.6</v>
      </c>
      <c r="D238" s="322">
        <v>34.65</v>
      </c>
    </row>
    <row r="239" spans="2:8" x14ac:dyDescent="0.25">
      <c r="B239" s="322" t="s">
        <v>296</v>
      </c>
      <c r="C239" s="322">
        <v>9.6</v>
      </c>
      <c r="D239" s="322">
        <v>5.51</v>
      </c>
    </row>
    <row r="240" spans="2:8" x14ac:dyDescent="0.25">
      <c r="B240" s="322" t="s">
        <v>297</v>
      </c>
      <c r="C240" s="322">
        <v>9.6</v>
      </c>
      <c r="D240" s="322">
        <v>5.51</v>
      </c>
    </row>
    <row r="241" spans="2:7" x14ac:dyDescent="0.25">
      <c r="B241" s="322" t="s">
        <v>414</v>
      </c>
      <c r="C241" s="322">
        <v>10.08</v>
      </c>
      <c r="D241" s="322">
        <v>5.0999999999999996</v>
      </c>
    </row>
    <row r="242" spans="2:7" x14ac:dyDescent="0.25">
      <c r="B242" s="322" t="s">
        <v>153</v>
      </c>
      <c r="C242" s="322">
        <v>635.58000000000004</v>
      </c>
      <c r="D242" s="322">
        <v>825.07</v>
      </c>
    </row>
    <row r="245" spans="2:7" x14ac:dyDescent="0.25">
      <c r="B245" s="324" t="s">
        <v>446</v>
      </c>
      <c r="C245" s="325"/>
      <c r="D245" s="325"/>
      <c r="E245" s="325"/>
      <c r="F245" s="325"/>
      <c r="G245" s="325"/>
    </row>
    <row r="246" spans="2:7" x14ac:dyDescent="0.25">
      <c r="B246" s="322" t="s">
        <v>118</v>
      </c>
      <c r="C246" s="322" t="s">
        <v>144</v>
      </c>
      <c r="D246" s="322" t="s">
        <v>138</v>
      </c>
    </row>
    <row r="247" spans="2:7" x14ac:dyDescent="0.25">
      <c r="B247" s="322" t="s">
        <v>441</v>
      </c>
      <c r="C247" s="322">
        <v>89.34</v>
      </c>
      <c r="D247" s="322">
        <v>103.31</v>
      </c>
    </row>
    <row r="248" spans="2:7" x14ac:dyDescent="0.25">
      <c r="B248" s="322" t="s">
        <v>378</v>
      </c>
      <c r="C248" s="322">
        <v>77.3</v>
      </c>
      <c r="D248" s="322">
        <v>74.430000000000007</v>
      </c>
    </row>
    <row r="249" spans="2:7" x14ac:dyDescent="0.25">
      <c r="B249" s="322" t="s">
        <v>382</v>
      </c>
      <c r="C249" s="322">
        <v>44.51</v>
      </c>
      <c r="D249" s="322">
        <v>118.67</v>
      </c>
    </row>
    <row r="250" spans="2:7" x14ac:dyDescent="0.25">
      <c r="B250" s="322" t="s">
        <v>383</v>
      </c>
      <c r="C250" s="322">
        <v>100.89</v>
      </c>
      <c r="D250" s="322">
        <v>153</v>
      </c>
    </row>
    <row r="251" spans="2:7" x14ac:dyDescent="0.25">
      <c r="B251" s="322" t="s">
        <v>386</v>
      </c>
      <c r="C251" s="322">
        <v>110.05</v>
      </c>
      <c r="D251" s="322">
        <v>381.1</v>
      </c>
    </row>
    <row r="252" spans="2:7" x14ac:dyDescent="0.25">
      <c r="B252" s="322" t="s">
        <v>387</v>
      </c>
      <c r="C252" s="322">
        <v>43.93</v>
      </c>
      <c r="D252" s="322">
        <v>117.7</v>
      </c>
    </row>
    <row r="253" spans="2:7" x14ac:dyDescent="0.25">
      <c r="B253" s="322" t="s">
        <v>153</v>
      </c>
      <c r="C253" s="322">
        <v>466.02</v>
      </c>
      <c r="D253" s="322">
        <v>948.22</v>
      </c>
    </row>
    <row r="256" spans="2:7" x14ac:dyDescent="0.25">
      <c r="B256" s="324" t="s">
        <v>447</v>
      </c>
      <c r="C256" s="325"/>
      <c r="D256" s="325"/>
      <c r="E256" s="325"/>
      <c r="F256" s="325"/>
      <c r="G256" s="325"/>
    </row>
    <row r="257" spans="2:5" x14ac:dyDescent="0.25">
      <c r="B257" s="322" t="s">
        <v>118</v>
      </c>
      <c r="C257" s="322" t="s">
        <v>144</v>
      </c>
      <c r="D257" s="322" t="s">
        <v>348</v>
      </c>
      <c r="E257" s="322" t="s">
        <v>168</v>
      </c>
    </row>
    <row r="258" spans="2:5" x14ac:dyDescent="0.25">
      <c r="B258" s="322" t="s">
        <v>381</v>
      </c>
      <c r="C258" s="322">
        <v>30.8</v>
      </c>
      <c r="D258" s="322">
        <v>0.9</v>
      </c>
      <c r="E258" s="322">
        <v>29.9</v>
      </c>
    </row>
    <row r="259" spans="2:5" x14ac:dyDescent="0.25">
      <c r="B259" s="322" t="s">
        <v>395</v>
      </c>
      <c r="C259" s="322">
        <v>35.799999999999997</v>
      </c>
      <c r="D259" s="322">
        <v>2.7</v>
      </c>
      <c r="E259" s="322">
        <v>33.1</v>
      </c>
    </row>
    <row r="260" spans="2:5" x14ac:dyDescent="0.25">
      <c r="B260" s="322" t="s">
        <v>396</v>
      </c>
      <c r="C260" s="322">
        <v>32.9</v>
      </c>
      <c r="D260" s="322">
        <v>2.7</v>
      </c>
      <c r="E260" s="322">
        <v>30.2</v>
      </c>
    </row>
    <row r="261" spans="2:5" x14ac:dyDescent="0.25">
      <c r="B261" s="322" t="s">
        <v>397</v>
      </c>
      <c r="C261" s="322">
        <v>32.700000000000003</v>
      </c>
      <c r="D261" s="322">
        <v>2.7</v>
      </c>
      <c r="E261" s="322">
        <v>30</v>
      </c>
    </row>
    <row r="262" spans="2:5" x14ac:dyDescent="0.25">
      <c r="B262" s="322" t="s">
        <v>398</v>
      </c>
      <c r="C262" s="322">
        <v>36.6</v>
      </c>
      <c r="D262" s="322">
        <v>2.7</v>
      </c>
      <c r="E262" s="322">
        <v>33.9</v>
      </c>
    </row>
    <row r="263" spans="2:5" x14ac:dyDescent="0.25">
      <c r="B263" s="322" t="s">
        <v>399</v>
      </c>
      <c r="C263" s="322">
        <v>34.44</v>
      </c>
      <c r="D263" s="322">
        <v>2.7</v>
      </c>
      <c r="E263" s="322">
        <v>31.74</v>
      </c>
    </row>
    <row r="264" spans="2:5" x14ac:dyDescent="0.25">
      <c r="B264" s="322" t="s">
        <v>400</v>
      </c>
      <c r="C264" s="322">
        <v>27.1</v>
      </c>
      <c r="D264" s="322">
        <v>0.9</v>
      </c>
      <c r="E264" s="322">
        <v>26.2</v>
      </c>
    </row>
    <row r="265" spans="2:5" x14ac:dyDescent="0.25">
      <c r="B265" s="322" t="s">
        <v>401</v>
      </c>
      <c r="C265" s="322">
        <v>27.7</v>
      </c>
      <c r="D265" s="322">
        <v>0.9</v>
      </c>
      <c r="E265" s="322">
        <v>26.8</v>
      </c>
    </row>
    <row r="266" spans="2:5" x14ac:dyDescent="0.25">
      <c r="B266" s="322" t="s">
        <v>402</v>
      </c>
      <c r="C266" s="322">
        <v>27.4</v>
      </c>
      <c r="D266" s="322">
        <v>0.9</v>
      </c>
      <c r="E266" s="322">
        <v>26.5</v>
      </c>
    </row>
    <row r="267" spans="2:5" x14ac:dyDescent="0.25">
      <c r="B267" s="322" t="s">
        <v>403</v>
      </c>
      <c r="C267" s="322">
        <v>27.4</v>
      </c>
      <c r="D267" s="322">
        <v>0.9</v>
      </c>
      <c r="E267" s="322">
        <v>26.5</v>
      </c>
    </row>
    <row r="268" spans="2:5" x14ac:dyDescent="0.25">
      <c r="B268" s="322" t="s">
        <v>406</v>
      </c>
      <c r="C268" s="322">
        <v>21.1</v>
      </c>
      <c r="D268" s="322">
        <v>7.7</v>
      </c>
      <c r="E268" s="322">
        <v>13.4</v>
      </c>
    </row>
    <row r="269" spans="2:5" x14ac:dyDescent="0.25">
      <c r="B269" s="322" t="s">
        <v>407</v>
      </c>
      <c r="C269" s="322">
        <v>18</v>
      </c>
      <c r="D269" s="322">
        <v>7.7</v>
      </c>
      <c r="E269" s="322">
        <v>10.3</v>
      </c>
    </row>
    <row r="270" spans="2:5" x14ac:dyDescent="0.25">
      <c r="B270" s="322" t="s">
        <v>408</v>
      </c>
      <c r="C270" s="322">
        <v>29.6</v>
      </c>
      <c r="D270" s="322">
        <v>2.7</v>
      </c>
      <c r="E270" s="322">
        <v>26.9</v>
      </c>
    </row>
    <row r="271" spans="2:5" x14ac:dyDescent="0.25">
      <c r="B271" s="322" t="s">
        <v>413</v>
      </c>
      <c r="C271" s="322">
        <v>23.6</v>
      </c>
      <c r="D271" s="322">
        <v>0.9</v>
      </c>
      <c r="E271" s="322">
        <v>22.7</v>
      </c>
    </row>
    <row r="272" spans="2:5" x14ac:dyDescent="0.25">
      <c r="B272" s="322" t="s">
        <v>140</v>
      </c>
      <c r="C272" s="322">
        <v>405.15</v>
      </c>
      <c r="E272" s="322">
        <v>368.15</v>
      </c>
    </row>
    <row r="275" spans="2:8" x14ac:dyDescent="0.25">
      <c r="B275" s="322" t="s">
        <v>164</v>
      </c>
    </row>
    <row r="276" spans="2:8" x14ac:dyDescent="0.25">
      <c r="B276" s="322" t="s">
        <v>485</v>
      </c>
      <c r="C276" s="322" t="s">
        <v>136</v>
      </c>
      <c r="D276" s="322" t="s">
        <v>137</v>
      </c>
      <c r="E276" s="322" t="s">
        <v>138</v>
      </c>
      <c r="F276" s="322" t="s">
        <v>148</v>
      </c>
      <c r="G276" s="322" t="s">
        <v>486</v>
      </c>
    </row>
    <row r="277" spans="2:8" x14ac:dyDescent="0.25">
      <c r="B277" s="322" t="s">
        <v>487</v>
      </c>
      <c r="C277" s="322">
        <v>0.6</v>
      </c>
      <c r="D277" s="322">
        <v>0.5</v>
      </c>
      <c r="E277" s="322">
        <v>2.4</v>
      </c>
      <c r="F277" s="322">
        <v>8</v>
      </c>
      <c r="G277" s="322" t="s">
        <v>488</v>
      </c>
      <c r="H277" s="326"/>
    </row>
    <row r="278" spans="2:8" x14ac:dyDescent="0.25">
      <c r="B278" s="322" t="s">
        <v>489</v>
      </c>
      <c r="C278" s="322">
        <v>1.2</v>
      </c>
      <c r="D278" s="322">
        <v>0.6</v>
      </c>
      <c r="E278" s="322">
        <v>15.12</v>
      </c>
      <c r="F278" s="322">
        <v>21</v>
      </c>
      <c r="G278" s="322" t="s">
        <v>490</v>
      </c>
    </row>
    <row r="279" spans="2:8" x14ac:dyDescent="0.25">
      <c r="B279" s="322" t="s">
        <v>491</v>
      </c>
      <c r="C279" s="322">
        <v>1.3</v>
      </c>
      <c r="D279" s="322">
        <v>1</v>
      </c>
      <c r="E279" s="322">
        <v>10.4</v>
      </c>
      <c r="F279" s="322">
        <v>8</v>
      </c>
      <c r="G279" s="322" t="s">
        <v>490</v>
      </c>
    </row>
    <row r="280" spans="2:8" x14ac:dyDescent="0.25">
      <c r="B280" s="322" t="s">
        <v>492</v>
      </c>
      <c r="C280" s="322">
        <v>1.8</v>
      </c>
      <c r="D280" s="322">
        <v>1.1000000000000001</v>
      </c>
      <c r="E280" s="322">
        <v>1.98</v>
      </c>
      <c r="F280" s="322">
        <v>1</v>
      </c>
      <c r="G280" s="322" t="s">
        <v>493</v>
      </c>
    </row>
    <row r="281" spans="2:8" x14ac:dyDescent="0.25">
      <c r="B281" s="322" t="s">
        <v>494</v>
      </c>
      <c r="C281" s="322">
        <v>2</v>
      </c>
      <c r="D281" s="322">
        <v>1.3</v>
      </c>
      <c r="E281" s="322">
        <v>46.8</v>
      </c>
      <c r="F281" s="322">
        <v>18</v>
      </c>
      <c r="G281" s="322" t="s">
        <v>490</v>
      </c>
    </row>
    <row r="288" spans="2:8" x14ac:dyDescent="0.25">
      <c r="H288" s="326"/>
    </row>
  </sheetData>
  <mergeCells count="1">
    <mergeCell ref="B2:H6"/>
  </mergeCells>
  <phoneticPr fontId="2" type="noConversion"/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U183"/>
  <sheetViews>
    <sheetView topLeftCell="A103" workbookViewId="0">
      <selection activeCell="N23" sqref="N23"/>
    </sheetView>
  </sheetViews>
  <sheetFormatPr defaultColWidth="14.42578125" defaultRowHeight="12.75" x14ac:dyDescent="0.2"/>
  <cols>
    <col min="1" max="1" width="14.42578125" style="170"/>
    <col min="2" max="2" width="15.42578125" style="92" customWidth="1"/>
    <col min="3" max="3" width="18.28515625" style="92" customWidth="1"/>
    <col min="4" max="4" width="18" style="92" customWidth="1"/>
    <col min="5" max="5" width="24.28515625" style="92" customWidth="1"/>
    <col min="6" max="6" width="16" style="92" customWidth="1"/>
    <col min="7" max="7" width="22.140625" style="92" customWidth="1"/>
    <col min="8" max="8" width="16.140625" style="92" customWidth="1"/>
    <col min="9" max="9" width="16.5703125" style="92" customWidth="1"/>
    <col min="10" max="10" width="24.85546875" style="96" customWidth="1"/>
    <col min="11" max="11" width="13" style="170" customWidth="1"/>
    <col min="12" max="12" width="8.7109375" style="170" customWidth="1"/>
    <col min="13" max="13" width="12" style="170" bestFit="1" customWidth="1"/>
    <col min="14" max="14" width="12.28515625" style="170" customWidth="1"/>
    <col min="15" max="15" width="8.7109375" style="170" customWidth="1"/>
    <col min="16" max="23" width="8.7109375" style="78" customWidth="1"/>
    <col min="24" max="16384" width="14.42578125" style="78"/>
  </cols>
  <sheetData>
    <row r="3" spans="1:15" x14ac:dyDescent="0.2">
      <c r="B3" s="280"/>
      <c r="C3" s="77"/>
      <c r="D3" s="533" t="s">
        <v>1</v>
      </c>
      <c r="E3" s="533"/>
      <c r="F3" s="533"/>
      <c r="G3" s="533"/>
      <c r="H3" s="533"/>
      <c r="I3" s="533"/>
      <c r="J3" s="534"/>
    </row>
    <row r="4" spans="1:15" x14ac:dyDescent="0.2">
      <c r="B4" s="281"/>
      <c r="C4" s="282"/>
      <c r="D4" s="535" t="s">
        <v>92</v>
      </c>
      <c r="E4" s="536"/>
      <c r="F4" s="536"/>
      <c r="G4" s="536"/>
      <c r="H4" s="536"/>
      <c r="I4" s="536"/>
      <c r="J4" s="537"/>
    </row>
    <row r="5" spans="1:15" x14ac:dyDescent="0.2">
      <c r="B5" s="283"/>
      <c r="C5" s="79"/>
      <c r="D5" s="538" t="s">
        <v>29</v>
      </c>
      <c r="E5" s="533"/>
      <c r="F5" s="533"/>
      <c r="G5" s="533"/>
      <c r="H5" s="533"/>
      <c r="I5" s="533"/>
      <c r="J5" s="534"/>
    </row>
    <row r="6" spans="1:15" x14ac:dyDescent="0.2">
      <c r="B6" s="539" t="s">
        <v>132</v>
      </c>
      <c r="C6" s="539"/>
      <c r="D6" s="540"/>
      <c r="E6" s="540"/>
      <c r="F6" s="540"/>
      <c r="G6" s="540"/>
      <c r="H6" s="540"/>
      <c r="I6" s="540"/>
      <c r="J6" s="540"/>
    </row>
    <row r="7" spans="1:15" x14ac:dyDescent="0.2">
      <c r="B7" s="284" t="s">
        <v>133</v>
      </c>
      <c r="C7" s="340" t="s">
        <v>565</v>
      </c>
      <c r="D7" s="341"/>
      <c r="E7" s="341"/>
      <c r="F7" s="341"/>
      <c r="G7" s="212"/>
      <c r="H7" s="339"/>
      <c r="I7" s="305" t="s">
        <v>41</v>
      </c>
      <c r="J7" s="306"/>
    </row>
    <row r="8" spans="1:15" x14ac:dyDescent="0.2">
      <c r="B8" s="284" t="s">
        <v>2</v>
      </c>
      <c r="C8" s="340" t="s">
        <v>94</v>
      </c>
      <c r="D8" s="341"/>
      <c r="E8" s="341"/>
      <c r="F8" s="341"/>
      <c r="G8" s="212"/>
      <c r="H8" s="339"/>
      <c r="I8" s="307"/>
      <c r="J8" s="308"/>
    </row>
    <row r="9" spans="1:15" ht="17.25" customHeight="1" x14ac:dyDescent="0.2">
      <c r="B9" s="284" t="s">
        <v>3</v>
      </c>
      <c r="C9" s="340" t="s">
        <v>566</v>
      </c>
      <c r="D9" s="341"/>
      <c r="E9" s="341"/>
      <c r="F9" s="341"/>
      <c r="G9" s="212"/>
      <c r="H9" s="339"/>
      <c r="I9" s="541" t="s">
        <v>449</v>
      </c>
      <c r="J9" s="542"/>
    </row>
    <row r="10" spans="1:15" ht="18.75" customHeight="1" x14ac:dyDescent="0.2">
      <c r="B10" s="285" t="s">
        <v>59</v>
      </c>
      <c r="C10" s="342" t="s">
        <v>578</v>
      </c>
      <c r="D10" s="341"/>
      <c r="E10" s="341"/>
      <c r="F10" s="341"/>
      <c r="G10" s="212"/>
      <c r="H10" s="339"/>
      <c r="I10" s="541"/>
      <c r="J10" s="542"/>
    </row>
    <row r="11" spans="1:15" x14ac:dyDescent="0.2">
      <c r="B11" s="80"/>
      <c r="C11" s="277"/>
      <c r="D11" s="277"/>
      <c r="E11" s="81"/>
      <c r="F11" s="81"/>
      <c r="G11" s="278"/>
      <c r="H11" s="82"/>
      <c r="I11" s="82"/>
      <c r="J11" s="83"/>
    </row>
    <row r="12" spans="1:15" x14ac:dyDescent="0.2">
      <c r="B12" s="80"/>
      <c r="C12" s="277"/>
      <c r="D12" s="277"/>
      <c r="E12" s="81"/>
      <c r="F12" s="81"/>
      <c r="G12" s="278"/>
      <c r="H12" s="82"/>
      <c r="I12" s="82"/>
      <c r="J12" s="83"/>
    </row>
    <row r="13" spans="1:15" x14ac:dyDescent="0.2">
      <c r="B13" s="543" t="s">
        <v>150</v>
      </c>
      <c r="C13" s="544"/>
      <c r="D13" s="544"/>
      <c r="E13" s="544"/>
      <c r="F13" s="544"/>
      <c r="G13" s="544"/>
      <c r="H13" s="544"/>
      <c r="I13" s="544"/>
      <c r="J13" s="545"/>
    </row>
    <row r="14" spans="1:15" s="104" customFormat="1" x14ac:dyDescent="0.2">
      <c r="A14" s="170"/>
      <c r="B14" s="101"/>
      <c r="C14" s="102"/>
      <c r="D14" s="102"/>
      <c r="E14" s="102"/>
      <c r="F14" s="102"/>
      <c r="G14" s="102"/>
      <c r="H14" s="102"/>
      <c r="I14" s="102"/>
      <c r="J14" s="103"/>
      <c r="K14" s="170"/>
      <c r="L14" s="170"/>
      <c r="M14" s="170"/>
      <c r="N14" s="170"/>
      <c r="O14" s="170"/>
    </row>
    <row r="15" spans="1:15" x14ac:dyDescent="0.2">
      <c r="B15" s="84" t="s">
        <v>134</v>
      </c>
      <c r="C15" s="85"/>
      <c r="D15" s="86" t="s">
        <v>4</v>
      </c>
      <c r="E15" s="86"/>
      <c r="F15" s="86"/>
      <c r="G15" s="86"/>
      <c r="H15" s="86"/>
      <c r="I15" s="86"/>
      <c r="J15" s="87"/>
      <c r="L15" s="345"/>
    </row>
    <row r="16" spans="1:15" x14ac:dyDescent="0.2">
      <c r="B16" s="88" t="s">
        <v>12</v>
      </c>
      <c r="C16" s="88">
        <v>101000101</v>
      </c>
      <c r="D16" s="507" t="s">
        <v>580</v>
      </c>
      <c r="E16" s="508"/>
      <c r="F16" s="508"/>
      <c r="G16" s="508"/>
      <c r="H16" s="508"/>
      <c r="I16" s="509"/>
      <c r="J16" s="88" t="s">
        <v>39</v>
      </c>
      <c r="L16" s="345"/>
    </row>
    <row r="17" spans="1:15" x14ac:dyDescent="0.2">
      <c r="B17" s="321" t="s">
        <v>135</v>
      </c>
      <c r="C17" s="528" t="s">
        <v>363</v>
      </c>
      <c r="D17" s="529"/>
      <c r="E17" s="530"/>
      <c r="F17" s="321" t="s">
        <v>136</v>
      </c>
      <c r="G17" s="321" t="s">
        <v>137</v>
      </c>
      <c r="H17" s="531" t="s">
        <v>138</v>
      </c>
      <c r="I17" s="532"/>
      <c r="J17" s="321" t="s">
        <v>139</v>
      </c>
      <c r="L17" s="345"/>
      <c r="M17" s="78"/>
      <c r="N17" s="78"/>
      <c r="O17" s="78"/>
    </row>
    <row r="18" spans="1:15" x14ac:dyDescent="0.2">
      <c r="A18" s="346"/>
      <c r="B18" s="522" t="s">
        <v>140</v>
      </c>
      <c r="C18" s="522"/>
      <c r="D18" s="522"/>
      <c r="E18" s="522"/>
      <c r="F18" s="244">
        <v>2</v>
      </c>
      <c r="G18" s="244">
        <v>4</v>
      </c>
      <c r="H18" s="490">
        <v>8</v>
      </c>
      <c r="I18" s="491"/>
      <c r="J18" s="319" t="s">
        <v>364</v>
      </c>
      <c r="L18" s="345"/>
      <c r="M18" s="78"/>
      <c r="N18" s="78"/>
      <c r="O18" s="78"/>
    </row>
    <row r="19" spans="1:15" x14ac:dyDescent="0.2">
      <c r="A19" s="346" t="s">
        <v>12</v>
      </c>
      <c r="B19" s="481" t="s">
        <v>140</v>
      </c>
      <c r="C19" s="482"/>
      <c r="D19" s="482"/>
      <c r="E19" s="482"/>
      <c r="F19" s="482"/>
      <c r="G19" s="483"/>
      <c r="H19" s="484">
        <v>8</v>
      </c>
      <c r="I19" s="485"/>
      <c r="J19" s="91"/>
      <c r="L19" s="345"/>
      <c r="M19" s="78"/>
      <c r="N19" s="78"/>
      <c r="O19" s="78"/>
    </row>
    <row r="20" spans="1:15" x14ac:dyDescent="0.2">
      <c r="B20" s="88" t="s">
        <v>359</v>
      </c>
      <c r="C20" s="88">
        <v>101000215</v>
      </c>
      <c r="D20" s="507" t="s">
        <v>581</v>
      </c>
      <c r="E20" s="508"/>
      <c r="F20" s="508"/>
      <c r="G20" s="508"/>
      <c r="H20" s="508"/>
      <c r="I20" s="509"/>
      <c r="J20" s="88" t="s">
        <v>582</v>
      </c>
      <c r="L20" s="345"/>
      <c r="M20" s="78"/>
      <c r="N20" s="78"/>
      <c r="O20" s="78"/>
    </row>
    <row r="21" spans="1:15" x14ac:dyDescent="0.2">
      <c r="B21" s="321" t="s">
        <v>135</v>
      </c>
      <c r="C21" s="528"/>
      <c r="D21" s="529"/>
      <c r="E21" s="530"/>
      <c r="F21" s="321" t="s">
        <v>541</v>
      </c>
      <c r="G21" s="321" t="s">
        <v>542</v>
      </c>
      <c r="H21" s="531" t="s">
        <v>34</v>
      </c>
      <c r="I21" s="532"/>
      <c r="J21" s="321" t="s">
        <v>139</v>
      </c>
      <c r="L21" s="345"/>
      <c r="M21" s="78"/>
      <c r="N21" s="78"/>
      <c r="O21" s="78"/>
    </row>
    <row r="22" spans="1:15" x14ac:dyDescent="0.2">
      <c r="A22" s="346" t="s">
        <v>359</v>
      </c>
      <c r="B22" s="522" t="s">
        <v>140</v>
      </c>
      <c r="C22" s="522"/>
      <c r="D22" s="522"/>
      <c r="E22" s="522"/>
      <c r="F22" s="244">
        <v>1</v>
      </c>
      <c r="G22" s="244">
        <v>6</v>
      </c>
      <c r="H22" s="490">
        <v>6</v>
      </c>
      <c r="I22" s="491"/>
      <c r="J22" s="319" t="s">
        <v>365</v>
      </c>
      <c r="L22" s="345"/>
      <c r="M22" s="78"/>
      <c r="N22" s="78"/>
      <c r="O22" s="78"/>
    </row>
    <row r="23" spans="1:15" ht="27" customHeight="1" x14ac:dyDescent="0.2">
      <c r="B23" s="88" t="s">
        <v>577</v>
      </c>
      <c r="C23" s="88">
        <v>98458</v>
      </c>
      <c r="D23" s="507" t="s">
        <v>583</v>
      </c>
      <c r="E23" s="508"/>
      <c r="F23" s="508"/>
      <c r="G23" s="508"/>
      <c r="H23" s="508"/>
      <c r="I23" s="509"/>
      <c r="J23" s="88" t="s">
        <v>39</v>
      </c>
      <c r="L23" s="345"/>
      <c r="M23" s="78"/>
      <c r="N23" s="78"/>
      <c r="O23" s="78"/>
    </row>
    <row r="24" spans="1:15" x14ac:dyDescent="0.2">
      <c r="B24" s="321" t="s">
        <v>135</v>
      </c>
      <c r="C24" s="528"/>
      <c r="D24" s="529"/>
      <c r="E24" s="530"/>
      <c r="F24" s="321" t="s">
        <v>141</v>
      </c>
      <c r="G24" s="321" t="s">
        <v>141</v>
      </c>
      <c r="H24" s="531" t="s">
        <v>138</v>
      </c>
      <c r="I24" s="532"/>
      <c r="J24" s="321" t="s">
        <v>139</v>
      </c>
      <c r="L24" s="345"/>
      <c r="M24" s="78"/>
      <c r="N24" s="78"/>
      <c r="O24" s="78"/>
    </row>
    <row r="25" spans="1:15" x14ac:dyDescent="0.2">
      <c r="A25" s="346" t="s">
        <v>577</v>
      </c>
      <c r="B25" s="522" t="s">
        <v>140</v>
      </c>
      <c r="C25" s="522"/>
      <c r="D25" s="522"/>
      <c r="E25" s="522"/>
      <c r="F25" s="244">
        <v>2</v>
      </c>
      <c r="G25" s="244">
        <v>49.5</v>
      </c>
      <c r="H25" s="490">
        <v>99</v>
      </c>
      <c r="I25" s="491"/>
      <c r="J25" s="319" t="s">
        <v>366</v>
      </c>
      <c r="L25" s="345"/>
      <c r="M25" s="78"/>
      <c r="N25" s="78"/>
      <c r="O25" s="78"/>
    </row>
    <row r="26" spans="1:15" ht="28.5" customHeight="1" x14ac:dyDescent="0.2">
      <c r="B26" s="88" t="s">
        <v>360</v>
      </c>
      <c r="C26" s="88">
        <v>101000114</v>
      </c>
      <c r="D26" s="507" t="s">
        <v>586</v>
      </c>
      <c r="E26" s="508"/>
      <c r="F26" s="508"/>
      <c r="G26" s="508"/>
      <c r="H26" s="508"/>
      <c r="I26" s="509"/>
      <c r="J26" s="88" t="s">
        <v>106</v>
      </c>
      <c r="L26" s="345"/>
      <c r="M26" s="78"/>
      <c r="N26" s="78"/>
      <c r="O26" s="78"/>
    </row>
    <row r="27" spans="1:15" x14ac:dyDescent="0.2">
      <c r="B27" s="476" t="s">
        <v>135</v>
      </c>
      <c r="C27" s="477"/>
      <c r="D27" s="477"/>
      <c r="E27" s="477"/>
      <c r="F27" s="477"/>
      <c r="G27" s="478"/>
      <c r="H27" s="518" t="s">
        <v>33</v>
      </c>
      <c r="I27" s="518"/>
      <c r="J27" s="319" t="s">
        <v>139</v>
      </c>
      <c r="L27" s="345"/>
      <c r="M27" s="78"/>
      <c r="N27" s="78"/>
      <c r="O27" s="78"/>
    </row>
    <row r="28" spans="1:15" x14ac:dyDescent="0.2">
      <c r="B28" s="476"/>
      <c r="C28" s="477"/>
      <c r="D28" s="477"/>
      <c r="E28" s="477"/>
      <c r="F28" s="477"/>
      <c r="G28" s="478"/>
      <c r="H28" s="479">
        <v>1</v>
      </c>
      <c r="I28" s="480"/>
      <c r="J28" s="90" t="s">
        <v>33</v>
      </c>
      <c r="L28" s="345"/>
      <c r="M28" s="78"/>
      <c r="N28" s="78"/>
      <c r="O28" s="78"/>
    </row>
    <row r="29" spans="1:15" x14ac:dyDescent="0.2">
      <c r="A29" s="346" t="s">
        <v>360</v>
      </c>
      <c r="B29" s="519" t="s">
        <v>140</v>
      </c>
      <c r="C29" s="520"/>
      <c r="D29" s="520"/>
      <c r="E29" s="520"/>
      <c r="F29" s="520"/>
      <c r="G29" s="521"/>
      <c r="H29" s="484">
        <v>1</v>
      </c>
      <c r="I29" s="485"/>
      <c r="J29" s="91"/>
      <c r="L29" s="345"/>
      <c r="M29" s="78"/>
      <c r="N29" s="78"/>
      <c r="O29" s="78"/>
    </row>
    <row r="30" spans="1:15" x14ac:dyDescent="0.2">
      <c r="B30" s="88" t="s">
        <v>361</v>
      </c>
      <c r="C30" s="88">
        <v>101000118</v>
      </c>
      <c r="D30" s="507" t="s">
        <v>587</v>
      </c>
      <c r="E30" s="508"/>
      <c r="F30" s="508"/>
      <c r="G30" s="508"/>
      <c r="H30" s="508"/>
      <c r="I30" s="509"/>
      <c r="J30" s="88" t="s">
        <v>106</v>
      </c>
      <c r="L30" s="345"/>
      <c r="M30" s="78"/>
      <c r="N30" s="78"/>
      <c r="O30" s="78"/>
    </row>
    <row r="31" spans="1:15" x14ac:dyDescent="0.2">
      <c r="B31" s="476" t="s">
        <v>135</v>
      </c>
      <c r="C31" s="477"/>
      <c r="D31" s="477"/>
      <c r="E31" s="477"/>
      <c r="F31" s="477"/>
      <c r="G31" s="478"/>
      <c r="H31" s="518" t="s">
        <v>34</v>
      </c>
      <c r="I31" s="518"/>
      <c r="J31" s="319" t="s">
        <v>139</v>
      </c>
      <c r="L31" s="345"/>
      <c r="M31" s="78"/>
      <c r="N31" s="78"/>
      <c r="O31" s="78"/>
    </row>
    <row r="32" spans="1:15" x14ac:dyDescent="0.2">
      <c r="B32" s="476"/>
      <c r="C32" s="477"/>
      <c r="D32" s="477"/>
      <c r="E32" s="477"/>
      <c r="F32" s="477"/>
      <c r="G32" s="478"/>
      <c r="H32" s="479">
        <v>1</v>
      </c>
      <c r="I32" s="480"/>
      <c r="J32" s="90" t="s">
        <v>33</v>
      </c>
      <c r="L32" s="345"/>
      <c r="M32" s="78"/>
      <c r="N32" s="78"/>
      <c r="O32" s="78"/>
    </row>
    <row r="33" spans="1:15" x14ac:dyDescent="0.2">
      <c r="A33" s="346" t="s">
        <v>361</v>
      </c>
      <c r="B33" s="519" t="s">
        <v>140</v>
      </c>
      <c r="C33" s="520"/>
      <c r="D33" s="520"/>
      <c r="E33" s="520"/>
      <c r="F33" s="520"/>
      <c r="G33" s="521"/>
      <c r="H33" s="484">
        <v>1</v>
      </c>
      <c r="I33" s="485"/>
      <c r="J33" s="91"/>
      <c r="L33" s="345"/>
      <c r="M33" s="78"/>
      <c r="N33" s="78"/>
      <c r="O33" s="78"/>
    </row>
    <row r="34" spans="1:15" x14ac:dyDescent="0.2">
      <c r="B34" s="88" t="s">
        <v>362</v>
      </c>
      <c r="C34" s="88">
        <v>201002161</v>
      </c>
      <c r="D34" s="507" t="s">
        <v>588</v>
      </c>
      <c r="E34" s="508"/>
      <c r="F34" s="508"/>
      <c r="G34" s="508"/>
      <c r="H34" s="508"/>
      <c r="I34" s="509"/>
      <c r="J34" s="88" t="s">
        <v>106</v>
      </c>
      <c r="L34" s="345"/>
      <c r="M34" s="78"/>
      <c r="N34" s="78"/>
      <c r="O34" s="78"/>
    </row>
    <row r="35" spans="1:15" x14ac:dyDescent="0.2">
      <c r="B35" s="476" t="s">
        <v>135</v>
      </c>
      <c r="C35" s="477"/>
      <c r="D35" s="477"/>
      <c r="E35" s="477"/>
      <c r="F35" s="477"/>
      <c r="G35" s="478"/>
      <c r="H35" s="518" t="s">
        <v>34</v>
      </c>
      <c r="I35" s="518"/>
      <c r="J35" s="395" t="s">
        <v>139</v>
      </c>
      <c r="L35" s="345"/>
      <c r="M35" s="78"/>
      <c r="N35" s="78"/>
      <c r="O35" s="78"/>
    </row>
    <row r="36" spans="1:15" x14ac:dyDescent="0.2">
      <c r="B36" s="476"/>
      <c r="C36" s="477"/>
      <c r="D36" s="477"/>
      <c r="E36" s="477"/>
      <c r="F36" s="477"/>
      <c r="G36" s="478"/>
      <c r="H36" s="479">
        <v>6</v>
      </c>
      <c r="I36" s="480"/>
      <c r="J36" s="90" t="s">
        <v>33</v>
      </c>
      <c r="L36" s="345"/>
      <c r="M36" s="78"/>
      <c r="N36" s="78"/>
      <c r="O36" s="78"/>
    </row>
    <row r="37" spans="1:15" x14ac:dyDescent="0.2">
      <c r="A37" s="346" t="s">
        <v>362</v>
      </c>
      <c r="B37" s="519" t="s">
        <v>140</v>
      </c>
      <c r="C37" s="520"/>
      <c r="D37" s="520"/>
      <c r="E37" s="520"/>
      <c r="F37" s="520"/>
      <c r="G37" s="521"/>
      <c r="H37" s="484">
        <v>6</v>
      </c>
      <c r="I37" s="485"/>
      <c r="J37" s="91"/>
      <c r="L37" s="345"/>
      <c r="M37" s="78"/>
      <c r="N37" s="78"/>
      <c r="O37" s="78"/>
    </row>
    <row r="38" spans="1:15" x14ac:dyDescent="0.2">
      <c r="B38" s="239" t="s">
        <v>10</v>
      </c>
      <c r="C38" s="240"/>
      <c r="D38" s="241" t="s">
        <v>537</v>
      </c>
      <c r="E38" s="242"/>
      <c r="F38" s="242"/>
      <c r="G38" s="242"/>
      <c r="H38" s="242"/>
      <c r="I38" s="242"/>
      <c r="J38" s="243"/>
    </row>
    <row r="39" spans="1:15" ht="28.5" customHeight="1" x14ac:dyDescent="0.2">
      <c r="B39" s="88" t="s">
        <v>13</v>
      </c>
      <c r="C39" s="88">
        <v>99059</v>
      </c>
      <c r="D39" s="507" t="s">
        <v>589</v>
      </c>
      <c r="E39" s="508"/>
      <c r="F39" s="508"/>
      <c r="G39" s="508"/>
      <c r="H39" s="508"/>
      <c r="I39" s="509"/>
      <c r="J39" s="88" t="s">
        <v>108</v>
      </c>
    </row>
    <row r="40" spans="1:15" x14ac:dyDescent="0.2">
      <c r="B40" s="486" t="s">
        <v>135</v>
      </c>
      <c r="C40" s="487"/>
      <c r="D40" s="487"/>
      <c r="E40" s="487"/>
      <c r="F40" s="487"/>
      <c r="G40" s="488"/>
      <c r="H40" s="486" t="s">
        <v>108</v>
      </c>
      <c r="I40" s="488"/>
      <c r="J40" s="245" t="s">
        <v>139</v>
      </c>
    </row>
    <row r="41" spans="1:15" ht="12.75" customHeight="1" x14ac:dyDescent="0.2">
      <c r="B41" s="546" t="s">
        <v>539</v>
      </c>
      <c r="C41" s="516"/>
      <c r="D41" s="516"/>
      <c r="E41" s="516"/>
      <c r="F41" s="516"/>
      <c r="G41" s="517"/>
      <c r="H41" s="490">
        <v>100</v>
      </c>
      <c r="I41" s="491"/>
      <c r="J41" s="348"/>
      <c r="O41" s="345"/>
    </row>
    <row r="42" spans="1:15" x14ac:dyDescent="0.2">
      <c r="A42" s="346" t="s">
        <v>13</v>
      </c>
      <c r="B42" s="523" t="s">
        <v>140</v>
      </c>
      <c r="C42" s="524"/>
      <c r="D42" s="524"/>
      <c r="E42" s="524"/>
      <c r="F42" s="524"/>
      <c r="G42" s="525"/>
      <c r="H42" s="526">
        <v>100</v>
      </c>
      <c r="I42" s="527"/>
      <c r="J42" s="279"/>
    </row>
    <row r="43" spans="1:15" x14ac:dyDescent="0.2">
      <c r="B43" s="88" t="s">
        <v>503</v>
      </c>
      <c r="C43" s="88" t="s">
        <v>275</v>
      </c>
      <c r="D43" s="498" t="s">
        <v>504</v>
      </c>
      <c r="E43" s="498"/>
      <c r="F43" s="498"/>
      <c r="G43" s="498"/>
      <c r="H43" s="498"/>
      <c r="I43" s="498"/>
      <c r="J43" s="88" t="s">
        <v>505</v>
      </c>
      <c r="N43" s="78"/>
      <c r="O43" s="78"/>
    </row>
    <row r="44" spans="1:15" x14ac:dyDescent="0.2">
      <c r="B44" s="486" t="s">
        <v>135</v>
      </c>
      <c r="C44" s="487"/>
      <c r="D44" s="487"/>
      <c r="E44" s="487"/>
      <c r="F44" s="487"/>
      <c r="G44" s="488"/>
      <c r="H44" s="489" t="s">
        <v>540</v>
      </c>
      <c r="I44" s="489"/>
      <c r="J44" s="327" t="s">
        <v>139</v>
      </c>
      <c r="N44" s="78"/>
      <c r="O44" s="78"/>
    </row>
    <row r="45" spans="1:15" x14ac:dyDescent="0.2">
      <c r="B45" s="546" t="s">
        <v>538</v>
      </c>
      <c r="C45" s="516"/>
      <c r="D45" s="516"/>
      <c r="E45" s="516"/>
      <c r="F45" s="516"/>
      <c r="G45" s="517"/>
      <c r="H45" s="479" t="s">
        <v>505</v>
      </c>
      <c r="I45" s="480"/>
      <c r="J45" s="90" t="s">
        <v>141</v>
      </c>
      <c r="N45" s="78"/>
      <c r="O45" s="78"/>
    </row>
    <row r="46" spans="1:15" x14ac:dyDescent="0.2">
      <c r="A46" s="346" t="s">
        <v>503</v>
      </c>
      <c r="B46" s="481" t="s">
        <v>140</v>
      </c>
      <c r="C46" s="482"/>
      <c r="D46" s="482"/>
      <c r="E46" s="482"/>
      <c r="F46" s="482"/>
      <c r="G46" s="483"/>
      <c r="H46" s="484">
        <v>1</v>
      </c>
      <c r="I46" s="485"/>
      <c r="J46" s="91"/>
      <c r="N46" s="78"/>
      <c r="O46" s="78"/>
    </row>
    <row r="47" spans="1:15" x14ac:dyDescent="0.2">
      <c r="B47" s="97" t="s">
        <v>14</v>
      </c>
      <c r="C47" s="93"/>
      <c r="D47" s="98" t="s">
        <v>107</v>
      </c>
      <c r="E47" s="94"/>
      <c r="F47" s="94"/>
      <c r="G47" s="94"/>
      <c r="H47" s="94"/>
      <c r="I47" s="94"/>
      <c r="J47" s="95"/>
      <c r="N47" s="78"/>
      <c r="O47" s="78"/>
    </row>
    <row r="48" spans="1:15" ht="24.75" customHeight="1" x14ac:dyDescent="0.2">
      <c r="B48" s="89" t="s">
        <v>495</v>
      </c>
      <c r="C48" s="88">
        <v>96622</v>
      </c>
      <c r="D48" s="507" t="s">
        <v>592</v>
      </c>
      <c r="E48" s="508"/>
      <c r="F48" s="508"/>
      <c r="G48" s="508"/>
      <c r="H48" s="508"/>
      <c r="I48" s="509"/>
      <c r="J48" s="88" t="s">
        <v>510</v>
      </c>
      <c r="N48" s="78"/>
      <c r="O48" s="78"/>
    </row>
    <row r="49" spans="1:15" x14ac:dyDescent="0.2">
      <c r="B49" s="486" t="s">
        <v>135</v>
      </c>
      <c r="C49" s="487"/>
      <c r="D49" s="487"/>
      <c r="E49" s="487"/>
      <c r="F49" s="487"/>
      <c r="G49" s="488"/>
      <c r="H49" s="489" t="s">
        <v>138</v>
      </c>
      <c r="I49" s="489"/>
      <c r="J49" s="327" t="s">
        <v>139</v>
      </c>
      <c r="N49" s="78"/>
      <c r="O49" s="78"/>
    </row>
    <row r="50" spans="1:15" ht="12.75" customHeight="1" x14ac:dyDescent="0.2">
      <c r="B50" s="510" t="s">
        <v>543</v>
      </c>
      <c r="C50" s="511"/>
      <c r="D50" s="511"/>
      <c r="E50" s="511"/>
      <c r="F50" s="511"/>
      <c r="G50" s="512"/>
      <c r="H50" s="479">
        <v>31</v>
      </c>
      <c r="I50" s="480"/>
      <c r="J50" s="90" t="s">
        <v>142</v>
      </c>
      <c r="N50" s="78"/>
      <c r="O50" s="78"/>
    </row>
    <row r="51" spans="1:15" x14ac:dyDescent="0.2">
      <c r="A51" s="346" t="s">
        <v>495</v>
      </c>
      <c r="B51" s="481" t="s">
        <v>140</v>
      </c>
      <c r="C51" s="482"/>
      <c r="D51" s="482"/>
      <c r="E51" s="482"/>
      <c r="F51" s="482"/>
      <c r="G51" s="483"/>
      <c r="H51" s="484">
        <v>31</v>
      </c>
      <c r="I51" s="485"/>
      <c r="J51" s="91"/>
      <c r="N51" s="78"/>
      <c r="O51" s="78"/>
    </row>
    <row r="52" spans="1:15" ht="27" customHeight="1" x14ac:dyDescent="0.2">
      <c r="B52" s="89" t="s">
        <v>496</v>
      </c>
      <c r="C52" s="88" t="s">
        <v>280</v>
      </c>
      <c r="D52" s="507" t="s">
        <v>509</v>
      </c>
      <c r="E52" s="508"/>
      <c r="F52" s="508"/>
      <c r="G52" s="508"/>
      <c r="H52" s="508"/>
      <c r="I52" s="509"/>
      <c r="J52" s="88" t="s">
        <v>510</v>
      </c>
      <c r="N52" s="78"/>
      <c r="O52" s="78"/>
    </row>
    <row r="53" spans="1:15" x14ac:dyDescent="0.2">
      <c r="B53" s="486" t="s">
        <v>135</v>
      </c>
      <c r="C53" s="487"/>
      <c r="D53" s="487"/>
      <c r="E53" s="487"/>
      <c r="F53" s="487"/>
      <c r="G53" s="488"/>
      <c r="H53" s="489" t="s">
        <v>34</v>
      </c>
      <c r="I53" s="489"/>
      <c r="J53" s="245" t="s">
        <v>139</v>
      </c>
      <c r="K53" s="78"/>
      <c r="L53" s="78"/>
      <c r="M53" s="78"/>
      <c r="N53" s="78"/>
      <c r="O53" s="78"/>
    </row>
    <row r="54" spans="1:15" x14ac:dyDescent="0.2">
      <c r="B54" s="510" t="s">
        <v>543</v>
      </c>
      <c r="C54" s="511"/>
      <c r="D54" s="511"/>
      <c r="E54" s="511"/>
      <c r="F54" s="511"/>
      <c r="G54" s="512"/>
      <c r="H54" s="479">
        <v>31</v>
      </c>
      <c r="I54" s="480"/>
      <c r="J54" s="90" t="s">
        <v>142</v>
      </c>
      <c r="K54" s="78"/>
      <c r="L54" s="78"/>
      <c r="M54" s="78"/>
      <c r="N54" s="78"/>
      <c r="O54" s="78"/>
    </row>
    <row r="55" spans="1:15" x14ac:dyDescent="0.2">
      <c r="A55" s="346" t="s">
        <v>496</v>
      </c>
      <c r="B55" s="481" t="s">
        <v>140</v>
      </c>
      <c r="C55" s="482"/>
      <c r="D55" s="482"/>
      <c r="E55" s="482"/>
      <c r="F55" s="482"/>
      <c r="G55" s="483"/>
      <c r="H55" s="484">
        <v>31</v>
      </c>
      <c r="I55" s="485"/>
      <c r="J55" s="91"/>
      <c r="K55" s="78"/>
      <c r="L55" s="78"/>
      <c r="M55" s="78"/>
      <c r="N55" s="78"/>
      <c r="O55" s="78"/>
    </row>
    <row r="56" spans="1:15" ht="25.5" customHeight="1" x14ac:dyDescent="0.2">
      <c r="B56" s="89" t="s">
        <v>506</v>
      </c>
      <c r="C56" s="88" t="s">
        <v>317</v>
      </c>
      <c r="D56" s="507" t="s">
        <v>511</v>
      </c>
      <c r="E56" s="508"/>
      <c r="F56" s="508"/>
      <c r="G56" s="508"/>
      <c r="H56" s="508"/>
      <c r="I56" s="509"/>
      <c r="J56" s="88" t="s">
        <v>39</v>
      </c>
      <c r="K56" s="78"/>
      <c r="L56" s="78"/>
      <c r="M56" s="78"/>
      <c r="N56" s="78"/>
      <c r="O56" s="78"/>
    </row>
    <row r="57" spans="1:15" x14ac:dyDescent="0.2">
      <c r="B57" s="486" t="s">
        <v>135</v>
      </c>
      <c r="C57" s="487"/>
      <c r="D57" s="487"/>
      <c r="E57" s="487"/>
      <c r="F57" s="487"/>
      <c r="G57" s="488"/>
      <c r="H57" s="489" t="s">
        <v>138</v>
      </c>
      <c r="I57" s="489"/>
      <c r="J57" s="245" t="s">
        <v>139</v>
      </c>
      <c r="K57" s="78"/>
      <c r="L57" s="78"/>
      <c r="M57" s="78"/>
      <c r="N57" s="78"/>
      <c r="O57" s="78"/>
    </row>
    <row r="58" spans="1:15" x14ac:dyDescent="0.2">
      <c r="B58" s="510" t="s">
        <v>543</v>
      </c>
      <c r="C58" s="511"/>
      <c r="D58" s="511"/>
      <c r="E58" s="511"/>
      <c r="F58" s="511"/>
      <c r="G58" s="512"/>
      <c r="H58" s="479">
        <v>620</v>
      </c>
      <c r="I58" s="480"/>
      <c r="J58" s="90" t="s">
        <v>138</v>
      </c>
      <c r="K58" s="78"/>
      <c r="L58" s="78"/>
      <c r="M58" s="78"/>
      <c r="N58" s="78"/>
      <c r="O58" s="78"/>
    </row>
    <row r="59" spans="1:15" x14ac:dyDescent="0.2">
      <c r="A59" s="346" t="s">
        <v>506</v>
      </c>
      <c r="B59" s="481" t="s">
        <v>140</v>
      </c>
      <c r="C59" s="482"/>
      <c r="D59" s="482"/>
      <c r="E59" s="482"/>
      <c r="F59" s="482"/>
      <c r="G59" s="483"/>
      <c r="H59" s="484">
        <v>620</v>
      </c>
      <c r="I59" s="485"/>
      <c r="J59" s="91"/>
      <c r="K59" s="78"/>
      <c r="L59" s="78"/>
      <c r="M59" s="78"/>
      <c r="N59" s="78"/>
      <c r="O59" s="78"/>
    </row>
    <row r="60" spans="1:15" x14ac:dyDescent="0.2">
      <c r="A60" s="346"/>
      <c r="B60" s="89" t="s">
        <v>507</v>
      </c>
      <c r="C60" s="88">
        <v>94993</v>
      </c>
      <c r="D60" s="507" t="s">
        <v>595</v>
      </c>
      <c r="E60" s="508"/>
      <c r="F60" s="508"/>
      <c r="G60" s="508"/>
      <c r="H60" s="508"/>
      <c r="I60" s="509"/>
      <c r="J60" s="88" t="s">
        <v>39</v>
      </c>
      <c r="K60" s="78"/>
      <c r="L60" s="78"/>
      <c r="M60" s="78"/>
      <c r="N60" s="78"/>
      <c r="O60" s="78"/>
    </row>
    <row r="61" spans="1:15" x14ac:dyDescent="0.2">
      <c r="B61" s="486" t="s">
        <v>135</v>
      </c>
      <c r="C61" s="487"/>
      <c r="D61" s="487"/>
      <c r="E61" s="487"/>
      <c r="F61" s="487"/>
      <c r="G61" s="488"/>
      <c r="H61" s="489" t="s">
        <v>138</v>
      </c>
      <c r="I61" s="489"/>
      <c r="J61" s="349" t="s">
        <v>139</v>
      </c>
      <c r="K61" s="78"/>
      <c r="L61" s="78"/>
      <c r="M61" s="78"/>
      <c r="N61" s="78"/>
      <c r="O61" s="78"/>
    </row>
    <row r="62" spans="1:15" x14ac:dyDescent="0.2">
      <c r="B62" s="510" t="s">
        <v>544</v>
      </c>
      <c r="C62" s="511"/>
      <c r="D62" s="511"/>
      <c r="E62" s="511"/>
      <c r="F62" s="511"/>
      <c r="G62" s="512"/>
      <c r="H62" s="479">
        <v>620</v>
      </c>
      <c r="I62" s="480"/>
      <c r="J62" s="90" t="s">
        <v>138</v>
      </c>
      <c r="K62" s="78"/>
      <c r="L62" s="78"/>
      <c r="M62" s="78"/>
      <c r="N62" s="78"/>
      <c r="O62" s="78"/>
    </row>
    <row r="63" spans="1:15" x14ac:dyDescent="0.2">
      <c r="A63" s="346" t="s">
        <v>507</v>
      </c>
      <c r="B63" s="481" t="s">
        <v>140</v>
      </c>
      <c r="C63" s="482"/>
      <c r="D63" s="482"/>
      <c r="E63" s="482"/>
      <c r="F63" s="482"/>
      <c r="G63" s="483"/>
      <c r="H63" s="484">
        <v>620</v>
      </c>
      <c r="I63" s="485"/>
      <c r="J63" s="91"/>
      <c r="K63" s="78"/>
      <c r="L63" s="78"/>
      <c r="M63" s="78"/>
      <c r="N63" s="78"/>
      <c r="O63" s="78"/>
    </row>
    <row r="64" spans="1:15" x14ac:dyDescent="0.2">
      <c r="B64" s="89" t="s">
        <v>508</v>
      </c>
      <c r="C64" s="88" t="s">
        <v>318</v>
      </c>
      <c r="D64" s="507" t="s">
        <v>512</v>
      </c>
      <c r="E64" s="508"/>
      <c r="F64" s="508"/>
      <c r="G64" s="508"/>
      <c r="H64" s="508"/>
      <c r="I64" s="509"/>
      <c r="J64" s="88" t="s">
        <v>108</v>
      </c>
      <c r="K64" s="78"/>
      <c r="L64" s="78"/>
      <c r="M64" s="78"/>
      <c r="N64" s="78"/>
      <c r="O64" s="78"/>
    </row>
    <row r="65" spans="1:21" x14ac:dyDescent="0.2">
      <c r="B65" s="486" t="s">
        <v>135</v>
      </c>
      <c r="C65" s="487"/>
      <c r="D65" s="487"/>
      <c r="E65" s="487"/>
      <c r="F65" s="487"/>
      <c r="G65" s="488"/>
      <c r="H65" s="489" t="s">
        <v>33</v>
      </c>
      <c r="I65" s="489"/>
      <c r="J65" s="343" t="s">
        <v>139</v>
      </c>
      <c r="K65" s="78"/>
      <c r="L65" s="78"/>
      <c r="M65" s="78"/>
      <c r="N65" s="78"/>
      <c r="O65" s="78"/>
    </row>
    <row r="66" spans="1:21" x14ac:dyDescent="0.2">
      <c r="B66" s="510" t="s">
        <v>545</v>
      </c>
      <c r="C66" s="511"/>
      <c r="D66" s="511"/>
      <c r="E66" s="511"/>
      <c r="F66" s="511"/>
      <c r="G66" s="512"/>
      <c r="H66" s="479">
        <v>396</v>
      </c>
      <c r="I66" s="480"/>
      <c r="J66" s="90" t="s">
        <v>33</v>
      </c>
      <c r="K66" s="78"/>
      <c r="L66" s="78"/>
      <c r="M66" s="78"/>
      <c r="N66" s="78"/>
      <c r="O66" s="78"/>
    </row>
    <row r="67" spans="1:21" x14ac:dyDescent="0.2">
      <c r="A67" s="346" t="s">
        <v>508</v>
      </c>
      <c r="B67" s="481" t="s">
        <v>140</v>
      </c>
      <c r="C67" s="482"/>
      <c r="D67" s="482"/>
      <c r="E67" s="482"/>
      <c r="F67" s="482"/>
      <c r="G67" s="483"/>
      <c r="H67" s="484">
        <v>396</v>
      </c>
      <c r="I67" s="485"/>
      <c r="J67" s="91"/>
      <c r="K67" s="78"/>
      <c r="L67" s="78"/>
      <c r="M67" s="78"/>
      <c r="N67" s="78"/>
      <c r="O67" s="78"/>
    </row>
    <row r="68" spans="1:21" x14ac:dyDescent="0.2">
      <c r="B68" s="97" t="s">
        <v>309</v>
      </c>
      <c r="C68" s="93"/>
      <c r="D68" s="99" t="s">
        <v>528</v>
      </c>
      <c r="E68" s="94"/>
      <c r="F68" s="94"/>
      <c r="G68" s="94"/>
      <c r="H68" s="94"/>
      <c r="I68" s="94"/>
      <c r="J68" s="95"/>
      <c r="K68" s="78"/>
      <c r="L68" s="78"/>
      <c r="M68" s="78"/>
      <c r="N68" s="78"/>
      <c r="O68" s="78"/>
    </row>
    <row r="69" spans="1:21" x14ac:dyDescent="0.2">
      <c r="B69" s="100" t="s">
        <v>310</v>
      </c>
      <c r="C69" s="88" t="s">
        <v>325</v>
      </c>
      <c r="D69" s="507" t="s">
        <v>513</v>
      </c>
      <c r="E69" s="508"/>
      <c r="F69" s="508"/>
      <c r="G69" s="508"/>
      <c r="H69" s="508"/>
      <c r="I69" s="509"/>
      <c r="J69" s="88" t="s">
        <v>108</v>
      </c>
      <c r="K69" s="78"/>
      <c r="L69" s="78"/>
      <c r="M69" s="78"/>
      <c r="N69" s="78"/>
      <c r="O69" s="78"/>
    </row>
    <row r="70" spans="1:21" x14ac:dyDescent="0.2">
      <c r="B70" s="486" t="s">
        <v>135</v>
      </c>
      <c r="C70" s="487"/>
      <c r="D70" s="487"/>
      <c r="E70" s="487"/>
      <c r="F70" s="487"/>
      <c r="G70" s="487"/>
      <c r="H70" s="488"/>
      <c r="I70" s="248" t="s">
        <v>141</v>
      </c>
      <c r="J70" s="245" t="s">
        <v>139</v>
      </c>
      <c r="K70" s="78"/>
      <c r="L70" s="78"/>
      <c r="M70" s="78"/>
      <c r="N70" s="78"/>
      <c r="O70" s="78"/>
    </row>
    <row r="71" spans="1:21" x14ac:dyDescent="0.2">
      <c r="B71" s="550" t="s">
        <v>560</v>
      </c>
      <c r="C71" s="551"/>
      <c r="D71" s="551"/>
      <c r="E71" s="551"/>
      <c r="F71" s="551"/>
      <c r="G71" s="551"/>
      <c r="H71" s="552"/>
      <c r="I71" s="392">
        <v>178.5</v>
      </c>
      <c r="J71" s="422"/>
      <c r="P71" s="400"/>
      <c r="Q71" s="400"/>
      <c r="R71" s="400"/>
      <c r="S71" s="400"/>
      <c r="T71" s="400"/>
      <c r="U71" s="400"/>
    </row>
    <row r="72" spans="1:21" x14ac:dyDescent="0.2">
      <c r="A72" s="346" t="s">
        <v>310</v>
      </c>
      <c r="B72" s="481" t="s">
        <v>140</v>
      </c>
      <c r="C72" s="482"/>
      <c r="D72" s="482"/>
      <c r="E72" s="482"/>
      <c r="F72" s="482"/>
      <c r="G72" s="482"/>
      <c r="H72" s="483"/>
      <c r="I72" s="276">
        <v>178.5</v>
      </c>
      <c r="J72" s="91"/>
      <c r="P72" s="400"/>
      <c r="Q72" s="400"/>
      <c r="R72" s="400"/>
      <c r="S72" s="400"/>
      <c r="T72" s="400"/>
      <c r="U72" s="400"/>
    </row>
    <row r="73" spans="1:21" ht="30.75" customHeight="1" x14ac:dyDescent="0.2">
      <c r="A73" s="346"/>
      <c r="B73" s="131" t="s">
        <v>452</v>
      </c>
      <c r="C73" s="88" t="s">
        <v>281</v>
      </c>
      <c r="D73" s="507" t="s">
        <v>514</v>
      </c>
      <c r="E73" s="508"/>
      <c r="F73" s="508"/>
      <c r="G73" s="508"/>
      <c r="H73" s="508"/>
      <c r="I73" s="509"/>
      <c r="J73" s="88" t="s">
        <v>39</v>
      </c>
      <c r="P73" s="400"/>
      <c r="Q73" s="400"/>
      <c r="R73" s="400"/>
      <c r="S73" s="400"/>
      <c r="T73" s="400"/>
      <c r="U73" s="400"/>
    </row>
    <row r="74" spans="1:21" x14ac:dyDescent="0.2">
      <c r="A74" s="346"/>
      <c r="B74" s="486" t="s">
        <v>135</v>
      </c>
      <c r="C74" s="487"/>
      <c r="D74" s="487"/>
      <c r="E74" s="487"/>
      <c r="F74" s="487"/>
      <c r="G74" s="488"/>
      <c r="H74" s="489" t="s">
        <v>138</v>
      </c>
      <c r="I74" s="489"/>
      <c r="J74" s="245" t="s">
        <v>139</v>
      </c>
      <c r="P74" s="400"/>
      <c r="Q74" s="400"/>
      <c r="R74" s="400"/>
      <c r="S74" s="400"/>
      <c r="T74" s="400"/>
      <c r="U74" s="400"/>
    </row>
    <row r="75" spans="1:21" ht="12.75" customHeight="1" x14ac:dyDescent="0.2">
      <c r="A75" s="346"/>
      <c r="B75" s="513" t="s">
        <v>546</v>
      </c>
      <c r="C75" s="514"/>
      <c r="D75" s="514"/>
      <c r="E75" s="514"/>
      <c r="F75" s="514"/>
      <c r="G75" s="515"/>
      <c r="H75" s="479">
        <v>401.2</v>
      </c>
      <c r="I75" s="480"/>
      <c r="J75" s="421"/>
      <c r="N75" s="78"/>
      <c r="O75" s="78"/>
    </row>
    <row r="76" spans="1:21" x14ac:dyDescent="0.2">
      <c r="A76" s="346" t="s">
        <v>452</v>
      </c>
      <c r="B76" s="481" t="s">
        <v>140</v>
      </c>
      <c r="C76" s="482"/>
      <c r="D76" s="482"/>
      <c r="E76" s="482"/>
      <c r="F76" s="482"/>
      <c r="G76" s="483"/>
      <c r="H76" s="484">
        <v>401.2</v>
      </c>
      <c r="I76" s="485"/>
      <c r="J76" s="91"/>
      <c r="K76" s="345"/>
      <c r="N76" s="78"/>
      <c r="O76" s="78"/>
    </row>
    <row r="77" spans="1:21" ht="37.5" customHeight="1" x14ac:dyDescent="0.2">
      <c r="B77" s="88" t="s">
        <v>453</v>
      </c>
      <c r="C77" s="88">
        <v>102363</v>
      </c>
      <c r="D77" s="507" t="s">
        <v>598</v>
      </c>
      <c r="E77" s="508"/>
      <c r="F77" s="508"/>
      <c r="G77" s="508"/>
      <c r="H77" s="508"/>
      <c r="I77" s="509"/>
      <c r="J77" s="88" t="s">
        <v>39</v>
      </c>
      <c r="N77" s="78"/>
      <c r="O77" s="78"/>
    </row>
    <row r="78" spans="1:21" x14ac:dyDescent="0.2">
      <c r="A78" s="346"/>
      <c r="B78" s="486" t="s">
        <v>135</v>
      </c>
      <c r="C78" s="487"/>
      <c r="D78" s="487"/>
      <c r="E78" s="487"/>
      <c r="F78" s="487"/>
      <c r="G78" s="488"/>
      <c r="H78" s="489" t="s">
        <v>138</v>
      </c>
      <c r="I78" s="489"/>
      <c r="J78" s="327" t="s">
        <v>139</v>
      </c>
      <c r="N78" s="78"/>
      <c r="O78" s="78"/>
    </row>
    <row r="79" spans="1:21" x14ac:dyDescent="0.2">
      <c r="A79" s="346"/>
      <c r="B79" s="513" t="s">
        <v>564</v>
      </c>
      <c r="C79" s="516"/>
      <c r="D79" s="516"/>
      <c r="E79" s="516"/>
      <c r="F79" s="516"/>
      <c r="G79" s="517"/>
      <c r="H79" s="479">
        <v>338.85</v>
      </c>
      <c r="I79" s="480"/>
      <c r="J79" s="90" t="s">
        <v>138</v>
      </c>
      <c r="N79" s="78"/>
      <c r="O79" s="78"/>
    </row>
    <row r="80" spans="1:21" x14ac:dyDescent="0.2">
      <c r="A80" s="346" t="s">
        <v>453</v>
      </c>
      <c r="B80" s="481" t="s">
        <v>140</v>
      </c>
      <c r="C80" s="482"/>
      <c r="D80" s="482"/>
      <c r="E80" s="482"/>
      <c r="F80" s="482"/>
      <c r="G80" s="483"/>
      <c r="H80" s="484">
        <v>338.85</v>
      </c>
      <c r="I80" s="485"/>
      <c r="J80" s="91"/>
      <c r="K80" s="345"/>
      <c r="N80" s="78"/>
      <c r="O80" s="78"/>
    </row>
    <row r="81" spans="1:15" ht="26.25" customHeight="1" x14ac:dyDescent="0.2">
      <c r="B81" s="88" t="s">
        <v>497</v>
      </c>
      <c r="C81" s="88" t="s">
        <v>282</v>
      </c>
      <c r="D81" s="507" t="s">
        <v>515</v>
      </c>
      <c r="E81" s="508"/>
      <c r="F81" s="508"/>
      <c r="G81" s="508"/>
      <c r="H81" s="508"/>
      <c r="I81" s="509"/>
      <c r="J81" s="88" t="s">
        <v>39</v>
      </c>
      <c r="M81" s="170" t="e">
        <v>#REF!</v>
      </c>
      <c r="N81" s="78"/>
      <c r="O81" s="78"/>
    </row>
    <row r="82" spans="1:15" x14ac:dyDescent="0.2">
      <c r="A82" s="346"/>
      <c r="B82" s="486" t="s">
        <v>135</v>
      </c>
      <c r="C82" s="487"/>
      <c r="D82" s="487"/>
      <c r="E82" s="487"/>
      <c r="F82" s="487"/>
      <c r="G82" s="488"/>
      <c r="H82" s="489" t="s">
        <v>138</v>
      </c>
      <c r="I82" s="489"/>
      <c r="J82" s="245" t="s">
        <v>139</v>
      </c>
      <c r="N82" s="78"/>
      <c r="O82" s="78"/>
    </row>
    <row r="83" spans="1:15" x14ac:dyDescent="0.2">
      <c r="A83" s="346"/>
      <c r="B83" s="476" t="s">
        <v>547</v>
      </c>
      <c r="C83" s="477"/>
      <c r="D83" s="477"/>
      <c r="E83" s="477"/>
      <c r="F83" s="477"/>
      <c r="G83" s="478"/>
      <c r="H83" s="479">
        <v>11.399999999999999</v>
      </c>
      <c r="I83" s="480"/>
      <c r="J83" s="90" t="s">
        <v>138</v>
      </c>
      <c r="N83" s="78"/>
      <c r="O83" s="78"/>
    </row>
    <row r="84" spans="1:15" x14ac:dyDescent="0.2">
      <c r="A84" s="346" t="s">
        <v>497</v>
      </c>
      <c r="B84" s="481" t="s">
        <v>140</v>
      </c>
      <c r="C84" s="482"/>
      <c r="D84" s="482"/>
      <c r="E84" s="482"/>
      <c r="F84" s="482"/>
      <c r="G84" s="483"/>
      <c r="H84" s="484">
        <v>11.399999999999999</v>
      </c>
      <c r="I84" s="485"/>
      <c r="J84" s="91"/>
      <c r="K84" s="345"/>
      <c r="N84" s="78"/>
      <c r="O84" s="78"/>
    </row>
    <row r="85" spans="1:15" ht="26.25" customHeight="1" x14ac:dyDescent="0.2">
      <c r="B85" s="88" t="s">
        <v>498</v>
      </c>
      <c r="C85" s="88" t="s">
        <v>284</v>
      </c>
      <c r="D85" s="507" t="s">
        <v>559</v>
      </c>
      <c r="E85" s="508"/>
      <c r="F85" s="508"/>
      <c r="G85" s="508"/>
      <c r="H85" s="508"/>
      <c r="I85" s="509"/>
      <c r="J85" s="88" t="s">
        <v>39</v>
      </c>
      <c r="N85" s="78"/>
      <c r="O85" s="78"/>
    </row>
    <row r="86" spans="1:15" x14ac:dyDescent="0.2">
      <c r="A86" s="346"/>
      <c r="B86" s="486" t="s">
        <v>135</v>
      </c>
      <c r="C86" s="487"/>
      <c r="D86" s="487"/>
      <c r="E86" s="487"/>
      <c r="F86" s="487"/>
      <c r="G86" s="488"/>
      <c r="H86" s="489" t="s">
        <v>34</v>
      </c>
      <c r="I86" s="489"/>
      <c r="J86" s="394" t="s">
        <v>139</v>
      </c>
      <c r="N86" s="78"/>
      <c r="O86" s="78"/>
    </row>
    <row r="87" spans="1:15" x14ac:dyDescent="0.2">
      <c r="A87" s="346"/>
      <c r="B87" s="476"/>
      <c r="C87" s="477"/>
      <c r="D87" s="477"/>
      <c r="E87" s="477"/>
      <c r="F87" s="477"/>
      <c r="G87" s="478"/>
      <c r="H87" s="479">
        <v>199.75</v>
      </c>
      <c r="I87" s="480"/>
      <c r="J87" s="90" t="s">
        <v>138</v>
      </c>
      <c r="N87" s="78"/>
      <c r="O87" s="78"/>
    </row>
    <row r="88" spans="1:15" x14ac:dyDescent="0.2">
      <c r="A88" s="346" t="s">
        <v>498</v>
      </c>
      <c r="B88" s="481" t="s">
        <v>140</v>
      </c>
      <c r="C88" s="482"/>
      <c r="D88" s="482"/>
      <c r="E88" s="482"/>
      <c r="F88" s="482"/>
      <c r="G88" s="483"/>
      <c r="H88" s="484">
        <v>199.75</v>
      </c>
      <c r="I88" s="485"/>
      <c r="J88" s="91"/>
      <c r="K88" s="345"/>
      <c r="N88" s="78"/>
      <c r="O88" s="78"/>
    </row>
    <row r="89" spans="1:15" ht="26.25" customHeight="1" x14ac:dyDescent="0.2">
      <c r="B89" s="88" t="s">
        <v>569</v>
      </c>
      <c r="C89" s="88">
        <v>101176</v>
      </c>
      <c r="D89" s="507" t="s">
        <v>601</v>
      </c>
      <c r="E89" s="508"/>
      <c r="F89" s="508"/>
      <c r="G89" s="508"/>
      <c r="H89" s="508"/>
      <c r="I89" s="509"/>
      <c r="J89" s="88" t="s">
        <v>108</v>
      </c>
      <c r="N89" s="78"/>
      <c r="O89" s="78"/>
    </row>
    <row r="90" spans="1:15" x14ac:dyDescent="0.2">
      <c r="A90" s="346"/>
      <c r="B90" s="486" t="s">
        <v>135</v>
      </c>
      <c r="C90" s="487"/>
      <c r="D90" s="487"/>
      <c r="E90" s="487"/>
      <c r="F90" s="487"/>
      <c r="G90" s="488"/>
      <c r="H90" s="489" t="s">
        <v>34</v>
      </c>
      <c r="I90" s="489"/>
      <c r="J90" s="394" t="s">
        <v>139</v>
      </c>
      <c r="N90" s="78"/>
      <c r="O90" s="78"/>
    </row>
    <row r="91" spans="1:15" x14ac:dyDescent="0.2">
      <c r="A91" s="346"/>
      <c r="B91" s="476"/>
      <c r="C91" s="477"/>
      <c r="D91" s="477"/>
      <c r="E91" s="477"/>
      <c r="F91" s="477"/>
      <c r="G91" s="478"/>
      <c r="H91" s="479">
        <v>104</v>
      </c>
      <c r="I91" s="480"/>
      <c r="J91" s="90" t="s">
        <v>138</v>
      </c>
      <c r="N91" s="78"/>
      <c r="O91" s="78"/>
    </row>
    <row r="92" spans="1:15" x14ac:dyDescent="0.2">
      <c r="A92" s="346" t="s">
        <v>569</v>
      </c>
      <c r="B92" s="481" t="s">
        <v>140</v>
      </c>
      <c r="C92" s="482"/>
      <c r="D92" s="482"/>
      <c r="E92" s="482"/>
      <c r="F92" s="482"/>
      <c r="G92" s="483"/>
      <c r="H92" s="484">
        <v>104</v>
      </c>
      <c r="I92" s="485"/>
      <c r="J92" s="91"/>
      <c r="K92" s="345"/>
      <c r="N92" s="78"/>
      <c r="O92" s="78"/>
    </row>
    <row r="93" spans="1:15" ht="26.25" customHeight="1" x14ac:dyDescent="0.2">
      <c r="B93" s="88" t="s">
        <v>570</v>
      </c>
      <c r="C93" s="88">
        <v>96533</v>
      </c>
      <c r="D93" s="507" t="s">
        <v>604</v>
      </c>
      <c r="E93" s="508"/>
      <c r="F93" s="508"/>
      <c r="G93" s="508"/>
      <c r="H93" s="508"/>
      <c r="I93" s="509"/>
      <c r="J93" s="88" t="s">
        <v>39</v>
      </c>
      <c r="N93" s="78"/>
      <c r="O93" s="78"/>
    </row>
    <row r="94" spans="1:15" x14ac:dyDescent="0.2">
      <c r="A94" s="346"/>
      <c r="B94" s="486" t="s">
        <v>135</v>
      </c>
      <c r="C94" s="487"/>
      <c r="D94" s="487"/>
      <c r="E94" s="487"/>
      <c r="F94" s="487"/>
      <c r="G94" s="488"/>
      <c r="H94" s="489" t="s">
        <v>34</v>
      </c>
      <c r="I94" s="489"/>
      <c r="J94" s="394" t="s">
        <v>139</v>
      </c>
      <c r="N94" s="78"/>
      <c r="O94" s="78"/>
    </row>
    <row r="95" spans="1:15" x14ac:dyDescent="0.2">
      <c r="A95" s="346"/>
      <c r="B95" s="476"/>
      <c r="C95" s="477"/>
      <c r="D95" s="477"/>
      <c r="E95" s="477"/>
      <c r="F95" s="477"/>
      <c r="G95" s="478"/>
      <c r="H95" s="479">
        <v>100.14</v>
      </c>
      <c r="I95" s="480"/>
      <c r="J95" s="90" t="s">
        <v>576</v>
      </c>
      <c r="N95" s="78"/>
      <c r="O95" s="78"/>
    </row>
    <row r="96" spans="1:15" x14ac:dyDescent="0.2">
      <c r="A96" s="346" t="s">
        <v>570</v>
      </c>
      <c r="B96" s="481" t="s">
        <v>140</v>
      </c>
      <c r="C96" s="482"/>
      <c r="D96" s="482"/>
      <c r="E96" s="482"/>
      <c r="F96" s="482"/>
      <c r="G96" s="483"/>
      <c r="H96" s="484">
        <v>100.14</v>
      </c>
      <c r="I96" s="485"/>
      <c r="J96" s="91"/>
      <c r="K96" s="345"/>
      <c r="N96" s="78"/>
      <c r="O96" s="78"/>
    </row>
    <row r="97" spans="1:15" ht="26.25" customHeight="1" x14ac:dyDescent="0.2">
      <c r="B97" s="88" t="s">
        <v>571</v>
      </c>
      <c r="C97" s="88">
        <v>92762</v>
      </c>
      <c r="D97" s="507" t="s">
        <v>607</v>
      </c>
      <c r="E97" s="508"/>
      <c r="F97" s="508"/>
      <c r="G97" s="508"/>
      <c r="H97" s="508"/>
      <c r="I97" s="509"/>
      <c r="J97" s="88" t="s">
        <v>574</v>
      </c>
      <c r="N97" s="78"/>
      <c r="O97" s="78"/>
    </row>
    <row r="98" spans="1:15" x14ac:dyDescent="0.2">
      <c r="A98" s="346"/>
      <c r="B98" s="486" t="s">
        <v>135</v>
      </c>
      <c r="C98" s="487"/>
      <c r="D98" s="487"/>
      <c r="E98" s="487"/>
      <c r="F98" s="487"/>
      <c r="G98" s="488"/>
      <c r="H98" s="489" t="s">
        <v>34</v>
      </c>
      <c r="I98" s="489"/>
      <c r="J98" s="394" t="s">
        <v>139</v>
      </c>
      <c r="N98" s="78"/>
      <c r="O98" s="78"/>
    </row>
    <row r="99" spans="1:15" x14ac:dyDescent="0.2">
      <c r="A99" s="346"/>
      <c r="B99" s="476"/>
      <c r="C99" s="477"/>
      <c r="D99" s="477"/>
      <c r="E99" s="477"/>
      <c r="F99" s="477"/>
      <c r="G99" s="478"/>
      <c r="H99" s="479">
        <v>484.74</v>
      </c>
      <c r="I99" s="480"/>
      <c r="J99" s="90" t="s">
        <v>575</v>
      </c>
      <c r="N99" s="78"/>
      <c r="O99" s="78"/>
    </row>
    <row r="100" spans="1:15" x14ac:dyDescent="0.2">
      <c r="A100" s="346" t="s">
        <v>571</v>
      </c>
      <c r="B100" s="481" t="s">
        <v>140</v>
      </c>
      <c r="C100" s="482"/>
      <c r="D100" s="482"/>
      <c r="E100" s="482"/>
      <c r="F100" s="482"/>
      <c r="G100" s="483"/>
      <c r="H100" s="484">
        <v>484.74</v>
      </c>
      <c r="I100" s="485"/>
      <c r="J100" s="91"/>
      <c r="K100" s="345"/>
      <c r="N100" s="78"/>
      <c r="O100" s="78"/>
    </row>
    <row r="101" spans="1:15" ht="26.25" customHeight="1" x14ac:dyDescent="0.2">
      <c r="B101" s="88" t="s">
        <v>572</v>
      </c>
      <c r="C101" s="88">
        <v>92759</v>
      </c>
      <c r="D101" s="507" t="s">
        <v>610</v>
      </c>
      <c r="E101" s="508"/>
      <c r="F101" s="508"/>
      <c r="G101" s="508"/>
      <c r="H101" s="508"/>
      <c r="I101" s="509"/>
      <c r="J101" s="88" t="s">
        <v>574</v>
      </c>
      <c r="N101" s="78"/>
      <c r="O101" s="78"/>
    </row>
    <row r="102" spans="1:15" ht="12" customHeight="1" x14ac:dyDescent="0.2">
      <c r="A102" s="346"/>
      <c r="B102" s="486" t="s">
        <v>135</v>
      </c>
      <c r="C102" s="487"/>
      <c r="D102" s="487"/>
      <c r="E102" s="487"/>
      <c r="F102" s="487"/>
      <c r="G102" s="488"/>
      <c r="H102" s="489" t="s">
        <v>34</v>
      </c>
      <c r="I102" s="489"/>
      <c r="J102" s="394" t="s">
        <v>139</v>
      </c>
      <c r="N102" s="78"/>
      <c r="O102" s="78"/>
    </row>
    <row r="103" spans="1:15" ht="12" customHeight="1" x14ac:dyDescent="0.2">
      <c r="A103" s="346"/>
      <c r="B103" s="476"/>
      <c r="C103" s="477"/>
      <c r="D103" s="477"/>
      <c r="E103" s="477"/>
      <c r="F103" s="477"/>
      <c r="G103" s="478"/>
      <c r="H103" s="479">
        <v>192.78</v>
      </c>
      <c r="I103" s="480"/>
      <c r="J103" s="90" t="s">
        <v>575</v>
      </c>
      <c r="N103" s="78"/>
      <c r="O103" s="78"/>
    </row>
    <row r="104" spans="1:15" ht="12" customHeight="1" x14ac:dyDescent="0.2">
      <c r="A104" s="346" t="s">
        <v>572</v>
      </c>
      <c r="B104" s="481" t="s">
        <v>140</v>
      </c>
      <c r="C104" s="482"/>
      <c r="D104" s="482"/>
      <c r="E104" s="482"/>
      <c r="F104" s="482"/>
      <c r="G104" s="483"/>
      <c r="H104" s="484">
        <v>192.78</v>
      </c>
      <c r="I104" s="485"/>
      <c r="J104" s="91"/>
      <c r="K104" s="345"/>
      <c r="N104" s="78"/>
      <c r="O104" s="78"/>
    </row>
    <row r="105" spans="1:15" ht="12" customHeight="1" x14ac:dyDescent="0.2">
      <c r="B105" s="88" t="s">
        <v>573</v>
      </c>
      <c r="C105" s="88">
        <v>96557</v>
      </c>
      <c r="D105" s="507" t="s">
        <v>613</v>
      </c>
      <c r="E105" s="508"/>
      <c r="F105" s="508"/>
      <c r="G105" s="508"/>
      <c r="H105" s="508"/>
      <c r="I105" s="509"/>
      <c r="J105" s="88" t="s">
        <v>510</v>
      </c>
      <c r="N105" s="78"/>
      <c r="O105" s="78"/>
    </row>
    <row r="106" spans="1:15" ht="12" customHeight="1" x14ac:dyDescent="0.2">
      <c r="A106" s="346"/>
      <c r="B106" s="486" t="s">
        <v>135</v>
      </c>
      <c r="C106" s="487"/>
      <c r="D106" s="487"/>
      <c r="E106" s="487"/>
      <c r="F106" s="487"/>
      <c r="G106" s="488"/>
      <c r="H106" s="489" t="s">
        <v>34</v>
      </c>
      <c r="I106" s="489"/>
      <c r="J106" s="394" t="s">
        <v>139</v>
      </c>
      <c r="N106" s="78"/>
      <c r="O106" s="78"/>
    </row>
    <row r="107" spans="1:15" ht="12" customHeight="1" x14ac:dyDescent="0.2">
      <c r="A107" s="346"/>
      <c r="B107" s="476"/>
      <c r="C107" s="477"/>
      <c r="D107" s="477"/>
      <c r="E107" s="477"/>
      <c r="F107" s="477"/>
      <c r="G107" s="478"/>
      <c r="H107" s="479">
        <v>10.02</v>
      </c>
      <c r="I107" s="480"/>
      <c r="J107" s="90" t="s">
        <v>142</v>
      </c>
      <c r="N107" s="78"/>
      <c r="O107" s="78"/>
    </row>
    <row r="108" spans="1:15" ht="12" customHeight="1" x14ac:dyDescent="0.2">
      <c r="A108" s="346" t="s">
        <v>573</v>
      </c>
      <c r="B108" s="481" t="s">
        <v>140</v>
      </c>
      <c r="C108" s="482"/>
      <c r="D108" s="482"/>
      <c r="E108" s="482"/>
      <c r="F108" s="482"/>
      <c r="G108" s="483"/>
      <c r="H108" s="484">
        <v>10.02</v>
      </c>
      <c r="I108" s="485"/>
      <c r="J108" s="91"/>
      <c r="K108" s="345"/>
      <c r="N108" s="78"/>
      <c r="O108" s="78"/>
    </row>
    <row r="109" spans="1:15" x14ac:dyDescent="0.2">
      <c r="B109" s="105" t="s">
        <v>311</v>
      </c>
      <c r="C109" s="106"/>
      <c r="D109" s="107" t="s">
        <v>110</v>
      </c>
      <c r="E109" s="108"/>
      <c r="F109" s="108"/>
      <c r="G109" s="108"/>
      <c r="H109" s="108"/>
      <c r="I109" s="108"/>
      <c r="J109" s="109"/>
      <c r="K109" s="78"/>
      <c r="L109" s="78"/>
      <c r="M109" s="78"/>
      <c r="N109" s="78"/>
      <c r="O109" s="78"/>
    </row>
    <row r="110" spans="1:15" x14ac:dyDescent="0.2">
      <c r="B110" s="89" t="s">
        <v>312</v>
      </c>
      <c r="C110" s="88">
        <v>102492</v>
      </c>
      <c r="D110" s="507" t="s">
        <v>616</v>
      </c>
      <c r="E110" s="508"/>
      <c r="F110" s="508"/>
      <c r="G110" s="508"/>
      <c r="H110" s="508"/>
      <c r="I110" s="509"/>
      <c r="J110" s="88" t="s">
        <v>39</v>
      </c>
      <c r="K110" s="78"/>
      <c r="L110" s="78"/>
      <c r="M110" s="78"/>
      <c r="N110" s="78"/>
      <c r="O110" s="78"/>
    </row>
    <row r="111" spans="1:15" x14ac:dyDescent="0.2">
      <c r="B111" s="486" t="s">
        <v>135</v>
      </c>
      <c r="C111" s="487"/>
      <c r="D111" s="487"/>
      <c r="E111" s="487"/>
      <c r="F111" s="487"/>
      <c r="G111" s="488"/>
      <c r="H111" s="489" t="s">
        <v>138</v>
      </c>
      <c r="I111" s="489"/>
      <c r="J111" s="245" t="s">
        <v>139</v>
      </c>
      <c r="K111" s="78"/>
      <c r="L111" s="78"/>
      <c r="M111" s="78"/>
      <c r="N111" s="78"/>
      <c r="O111" s="78"/>
    </row>
    <row r="112" spans="1:15" x14ac:dyDescent="0.2">
      <c r="B112" s="476" t="s">
        <v>548</v>
      </c>
      <c r="C112" s="477"/>
      <c r="D112" s="477"/>
      <c r="E112" s="477"/>
      <c r="F112" s="477"/>
      <c r="G112" s="478"/>
      <c r="H112" s="479">
        <v>432</v>
      </c>
      <c r="I112" s="480"/>
      <c r="J112" s="90" t="s">
        <v>145</v>
      </c>
      <c r="K112" s="78"/>
      <c r="L112" s="78"/>
      <c r="M112" s="78"/>
      <c r="N112" s="78"/>
      <c r="O112" s="78"/>
    </row>
    <row r="113" spans="1:15" x14ac:dyDescent="0.2">
      <c r="A113" s="346" t="s">
        <v>312</v>
      </c>
      <c r="B113" s="481" t="s">
        <v>140</v>
      </c>
      <c r="C113" s="482"/>
      <c r="D113" s="482"/>
      <c r="E113" s="482"/>
      <c r="F113" s="482"/>
      <c r="G113" s="483"/>
      <c r="H113" s="484">
        <v>432</v>
      </c>
      <c r="I113" s="485"/>
      <c r="J113" s="91"/>
      <c r="K113" s="78"/>
      <c r="L113" s="78"/>
      <c r="M113" s="78"/>
      <c r="N113" s="78"/>
      <c r="O113" s="78"/>
    </row>
    <row r="114" spans="1:15" ht="24.75" customHeight="1" x14ac:dyDescent="0.2">
      <c r="B114" s="89" t="s">
        <v>313</v>
      </c>
      <c r="C114" s="89">
        <v>102506</v>
      </c>
      <c r="D114" s="547" t="s">
        <v>619</v>
      </c>
      <c r="E114" s="548"/>
      <c r="F114" s="548"/>
      <c r="G114" s="548"/>
      <c r="H114" s="548"/>
      <c r="I114" s="549"/>
      <c r="J114" s="89" t="s">
        <v>108</v>
      </c>
      <c r="K114" s="78"/>
      <c r="L114" s="78"/>
      <c r="M114" s="78"/>
      <c r="N114" s="78"/>
      <c r="O114" s="78"/>
    </row>
    <row r="115" spans="1:15" x14ac:dyDescent="0.2">
      <c r="B115" s="486" t="s">
        <v>135</v>
      </c>
      <c r="C115" s="487"/>
      <c r="D115" s="487"/>
      <c r="E115" s="487"/>
      <c r="F115" s="487"/>
      <c r="G115" s="488"/>
      <c r="H115" s="489" t="s">
        <v>138</v>
      </c>
      <c r="I115" s="489"/>
      <c r="J115" s="245" t="s">
        <v>139</v>
      </c>
      <c r="K115" s="78"/>
      <c r="L115" s="78"/>
      <c r="M115" s="78"/>
      <c r="N115" s="78"/>
      <c r="O115" s="78"/>
    </row>
    <row r="116" spans="1:15" x14ac:dyDescent="0.2">
      <c r="B116" s="476" t="s">
        <v>549</v>
      </c>
      <c r="C116" s="477"/>
      <c r="D116" s="477"/>
      <c r="E116" s="477"/>
      <c r="F116" s="477"/>
      <c r="G116" s="478"/>
      <c r="H116" s="479">
        <v>400</v>
      </c>
      <c r="I116" s="480"/>
      <c r="J116" s="90" t="s">
        <v>141</v>
      </c>
      <c r="K116" s="78"/>
      <c r="L116" s="78"/>
      <c r="M116" s="78"/>
      <c r="N116" s="78"/>
      <c r="O116" s="78"/>
    </row>
    <row r="117" spans="1:15" x14ac:dyDescent="0.2">
      <c r="A117" s="346" t="s">
        <v>313</v>
      </c>
      <c r="B117" s="481" t="s">
        <v>140</v>
      </c>
      <c r="C117" s="482"/>
      <c r="D117" s="482"/>
      <c r="E117" s="482"/>
      <c r="F117" s="482"/>
      <c r="G117" s="483"/>
      <c r="H117" s="484">
        <v>400</v>
      </c>
      <c r="I117" s="485"/>
      <c r="J117" s="91"/>
      <c r="K117" s="78"/>
      <c r="L117" s="78"/>
      <c r="M117" s="78"/>
      <c r="N117" s="78"/>
      <c r="O117" s="78"/>
    </row>
    <row r="118" spans="1:15" ht="24.75" customHeight="1" x14ac:dyDescent="0.2">
      <c r="B118" s="89" t="s">
        <v>561</v>
      </c>
      <c r="C118" s="89">
        <v>100747</v>
      </c>
      <c r="D118" s="547" t="s">
        <v>622</v>
      </c>
      <c r="E118" s="548"/>
      <c r="F118" s="548"/>
      <c r="G118" s="548"/>
      <c r="H118" s="548"/>
      <c r="I118" s="549"/>
      <c r="J118" s="89" t="s">
        <v>39</v>
      </c>
      <c r="K118" s="78"/>
      <c r="L118" s="78"/>
      <c r="M118" s="78"/>
      <c r="N118" s="78"/>
      <c r="O118" s="78"/>
    </row>
    <row r="119" spans="1:15" x14ac:dyDescent="0.2">
      <c r="B119" s="486" t="s">
        <v>135</v>
      </c>
      <c r="C119" s="487"/>
      <c r="D119" s="487"/>
      <c r="E119" s="487"/>
      <c r="F119" s="487"/>
      <c r="G119" s="488"/>
      <c r="H119" s="489" t="s">
        <v>138</v>
      </c>
      <c r="I119" s="489"/>
      <c r="J119" s="394" t="s">
        <v>139</v>
      </c>
      <c r="K119" s="78"/>
      <c r="L119" s="78"/>
      <c r="M119" s="78"/>
      <c r="N119" s="78"/>
      <c r="O119" s="78"/>
    </row>
    <row r="120" spans="1:15" x14ac:dyDescent="0.2">
      <c r="B120" s="476" t="s">
        <v>562</v>
      </c>
      <c r="C120" s="477"/>
      <c r="D120" s="477"/>
      <c r="E120" s="477"/>
      <c r="F120" s="477"/>
      <c r="G120" s="478"/>
      <c r="H120" s="479">
        <v>677.7</v>
      </c>
      <c r="I120" s="480"/>
      <c r="J120" s="90" t="s">
        <v>138</v>
      </c>
      <c r="K120" s="78"/>
      <c r="L120" s="78"/>
      <c r="M120" s="78"/>
      <c r="N120" s="78"/>
      <c r="O120" s="78"/>
    </row>
    <row r="121" spans="1:15" x14ac:dyDescent="0.2">
      <c r="B121" s="476" t="s">
        <v>563</v>
      </c>
      <c r="C121" s="477"/>
      <c r="D121" s="477"/>
      <c r="E121" s="477"/>
      <c r="F121" s="477"/>
      <c r="G121" s="478"/>
      <c r="H121" s="479">
        <v>71.400000000000006</v>
      </c>
      <c r="I121" s="480"/>
      <c r="J121" s="90" t="s">
        <v>138</v>
      </c>
      <c r="K121" s="78"/>
      <c r="L121" s="78"/>
      <c r="M121" s="78"/>
      <c r="N121" s="78"/>
      <c r="O121" s="78"/>
    </row>
    <row r="122" spans="1:15" x14ac:dyDescent="0.2">
      <c r="A122" s="346" t="s">
        <v>561</v>
      </c>
      <c r="B122" s="481" t="s">
        <v>140</v>
      </c>
      <c r="C122" s="482"/>
      <c r="D122" s="482"/>
      <c r="E122" s="482"/>
      <c r="F122" s="482"/>
      <c r="G122" s="483"/>
      <c r="H122" s="484">
        <v>749.1</v>
      </c>
      <c r="I122" s="485"/>
      <c r="J122" s="91"/>
      <c r="K122" s="78"/>
      <c r="L122" s="78"/>
      <c r="M122" s="78"/>
      <c r="N122" s="78"/>
      <c r="O122" s="78"/>
    </row>
    <row r="123" spans="1:15" x14ac:dyDescent="0.2">
      <c r="B123" s="110" t="s">
        <v>314</v>
      </c>
      <c r="C123" s="111"/>
      <c r="D123" s="506" t="s">
        <v>109</v>
      </c>
      <c r="E123" s="506"/>
      <c r="F123" s="506"/>
      <c r="G123" s="506"/>
      <c r="H123" s="506"/>
      <c r="I123" s="506"/>
      <c r="J123" s="112"/>
      <c r="M123" s="78"/>
      <c r="N123" s="78"/>
      <c r="O123" s="78"/>
    </row>
    <row r="124" spans="1:15" ht="27" customHeight="1" x14ac:dyDescent="0.2">
      <c r="A124" s="346"/>
      <c r="B124" s="89" t="s">
        <v>315</v>
      </c>
      <c r="C124" s="131">
        <v>25398</v>
      </c>
      <c r="D124" s="507" t="s">
        <v>625</v>
      </c>
      <c r="E124" s="508"/>
      <c r="F124" s="508"/>
      <c r="G124" s="508"/>
      <c r="H124" s="508"/>
      <c r="I124" s="509"/>
      <c r="J124" s="88" t="s">
        <v>626</v>
      </c>
      <c r="M124" s="78"/>
      <c r="N124" s="78"/>
      <c r="O124" s="78"/>
    </row>
    <row r="125" spans="1:15" x14ac:dyDescent="0.2">
      <c r="A125" s="346"/>
      <c r="B125" s="486" t="s">
        <v>135</v>
      </c>
      <c r="C125" s="487"/>
      <c r="D125" s="487"/>
      <c r="E125" s="487"/>
      <c r="F125" s="487"/>
      <c r="G125" s="488"/>
      <c r="H125" s="489" t="s">
        <v>34</v>
      </c>
      <c r="I125" s="489"/>
      <c r="J125" s="343" t="s">
        <v>139</v>
      </c>
      <c r="M125" s="78"/>
      <c r="N125" s="78"/>
      <c r="O125" s="78"/>
    </row>
    <row r="126" spans="1:15" x14ac:dyDescent="0.2">
      <c r="A126" s="346"/>
      <c r="B126" s="476"/>
      <c r="C126" s="477"/>
      <c r="D126" s="477"/>
      <c r="E126" s="477"/>
      <c r="F126" s="477"/>
      <c r="G126" s="478"/>
      <c r="H126" s="479">
        <v>1</v>
      </c>
      <c r="I126" s="480"/>
      <c r="J126" s="90" t="s">
        <v>34</v>
      </c>
      <c r="M126" s="78"/>
      <c r="N126" s="78"/>
      <c r="O126" s="78"/>
    </row>
    <row r="127" spans="1:15" x14ac:dyDescent="0.2">
      <c r="A127" s="346" t="s">
        <v>315</v>
      </c>
      <c r="B127" s="481" t="s">
        <v>140</v>
      </c>
      <c r="C127" s="482"/>
      <c r="D127" s="482"/>
      <c r="E127" s="482"/>
      <c r="F127" s="482"/>
      <c r="G127" s="483"/>
      <c r="H127" s="484">
        <v>1</v>
      </c>
      <c r="I127" s="485"/>
      <c r="J127" s="91"/>
      <c r="M127" s="78"/>
      <c r="N127" s="78"/>
      <c r="O127" s="78"/>
    </row>
    <row r="128" spans="1:15" x14ac:dyDescent="0.2">
      <c r="A128" s="346"/>
      <c r="B128" s="89" t="s">
        <v>316</v>
      </c>
      <c r="C128" s="131">
        <v>25399</v>
      </c>
      <c r="D128" s="507" t="s">
        <v>629</v>
      </c>
      <c r="E128" s="508"/>
      <c r="F128" s="508"/>
      <c r="G128" s="508"/>
      <c r="H128" s="508"/>
      <c r="I128" s="509"/>
      <c r="J128" s="88" t="s">
        <v>626</v>
      </c>
      <c r="M128" s="78"/>
      <c r="N128" s="78"/>
      <c r="O128" s="78"/>
    </row>
    <row r="129" spans="1:15" x14ac:dyDescent="0.2">
      <c r="A129" s="346"/>
      <c r="B129" s="486" t="s">
        <v>135</v>
      </c>
      <c r="C129" s="487"/>
      <c r="D129" s="487"/>
      <c r="E129" s="487"/>
      <c r="F129" s="487"/>
      <c r="G129" s="488"/>
      <c r="H129" s="489" t="s">
        <v>34</v>
      </c>
      <c r="I129" s="489"/>
      <c r="J129" s="343" t="s">
        <v>139</v>
      </c>
      <c r="M129" s="78"/>
      <c r="N129" s="78"/>
      <c r="O129" s="78"/>
    </row>
    <row r="130" spans="1:15" x14ac:dyDescent="0.2">
      <c r="A130" s="346"/>
      <c r="B130" s="476"/>
      <c r="C130" s="477"/>
      <c r="D130" s="477"/>
      <c r="E130" s="477"/>
      <c r="F130" s="477"/>
      <c r="G130" s="478"/>
      <c r="H130" s="479">
        <v>1</v>
      </c>
      <c r="I130" s="480"/>
      <c r="J130" s="90" t="s">
        <v>34</v>
      </c>
      <c r="M130" s="78"/>
      <c r="N130" s="78"/>
      <c r="O130" s="78"/>
    </row>
    <row r="131" spans="1:15" x14ac:dyDescent="0.2">
      <c r="A131" s="346" t="s">
        <v>316</v>
      </c>
      <c r="B131" s="481" t="s">
        <v>140</v>
      </c>
      <c r="C131" s="482"/>
      <c r="D131" s="482"/>
      <c r="E131" s="482"/>
      <c r="F131" s="482"/>
      <c r="G131" s="483"/>
      <c r="H131" s="484">
        <v>1</v>
      </c>
      <c r="I131" s="485"/>
      <c r="J131" s="91"/>
      <c r="M131" s="78"/>
      <c r="N131" s="78"/>
      <c r="O131" s="78"/>
    </row>
    <row r="132" spans="1:15" x14ac:dyDescent="0.2">
      <c r="A132" s="346"/>
      <c r="B132" s="89" t="s">
        <v>499</v>
      </c>
      <c r="C132" s="131">
        <v>25400</v>
      </c>
      <c r="D132" s="507" t="s">
        <v>632</v>
      </c>
      <c r="E132" s="508"/>
      <c r="F132" s="508"/>
      <c r="G132" s="508"/>
      <c r="H132" s="508"/>
      <c r="I132" s="509"/>
      <c r="J132" s="88" t="s">
        <v>626</v>
      </c>
      <c r="M132" s="78"/>
      <c r="N132" s="78"/>
      <c r="O132" s="78"/>
    </row>
    <row r="133" spans="1:15" x14ac:dyDescent="0.2">
      <c r="A133" s="346"/>
      <c r="B133" s="486" t="s">
        <v>135</v>
      </c>
      <c r="C133" s="487"/>
      <c r="D133" s="487"/>
      <c r="E133" s="487"/>
      <c r="F133" s="487"/>
      <c r="G133" s="488"/>
      <c r="H133" s="489" t="s">
        <v>34</v>
      </c>
      <c r="I133" s="489"/>
      <c r="J133" s="343" t="s">
        <v>139</v>
      </c>
      <c r="M133" s="78"/>
      <c r="N133" s="78"/>
      <c r="O133" s="78"/>
    </row>
    <row r="134" spans="1:15" x14ac:dyDescent="0.2">
      <c r="A134" s="346"/>
      <c r="B134" s="476"/>
      <c r="C134" s="477"/>
      <c r="D134" s="477"/>
      <c r="E134" s="477"/>
      <c r="F134" s="477"/>
      <c r="G134" s="478"/>
      <c r="H134" s="479">
        <v>1</v>
      </c>
      <c r="I134" s="480"/>
      <c r="J134" s="90" t="s">
        <v>34</v>
      </c>
      <c r="K134" s="78"/>
      <c r="L134" s="78"/>
      <c r="M134" s="78"/>
      <c r="N134" s="78"/>
      <c r="O134" s="78"/>
    </row>
    <row r="135" spans="1:15" x14ac:dyDescent="0.2">
      <c r="A135" s="346" t="s">
        <v>499</v>
      </c>
      <c r="B135" s="481" t="s">
        <v>140</v>
      </c>
      <c r="C135" s="482"/>
      <c r="D135" s="482"/>
      <c r="E135" s="482"/>
      <c r="F135" s="482"/>
      <c r="G135" s="483"/>
      <c r="H135" s="484">
        <v>1</v>
      </c>
      <c r="I135" s="485"/>
      <c r="J135" s="91"/>
      <c r="K135" s="78"/>
      <c r="L135" s="78"/>
      <c r="M135" s="78"/>
      <c r="N135" s="78"/>
      <c r="O135" s="78"/>
    </row>
    <row r="136" spans="1:15" ht="28.5" customHeight="1" x14ac:dyDescent="0.2">
      <c r="A136" s="346"/>
      <c r="B136" s="89" t="s">
        <v>517</v>
      </c>
      <c r="C136" s="131">
        <v>2001004006</v>
      </c>
      <c r="D136" s="507" t="s">
        <v>634</v>
      </c>
      <c r="E136" s="508"/>
      <c r="F136" s="508"/>
      <c r="G136" s="508"/>
      <c r="H136" s="508"/>
      <c r="I136" s="509"/>
      <c r="J136" s="88" t="s">
        <v>108</v>
      </c>
      <c r="M136" s="78"/>
      <c r="N136" s="78"/>
      <c r="O136" s="78"/>
    </row>
    <row r="137" spans="1:15" x14ac:dyDescent="0.2">
      <c r="A137" s="346"/>
      <c r="B137" s="486" t="s">
        <v>135</v>
      </c>
      <c r="C137" s="487"/>
      <c r="D137" s="487"/>
      <c r="E137" s="487"/>
      <c r="F137" s="487"/>
      <c r="G137" s="488"/>
      <c r="H137" s="489" t="s">
        <v>34</v>
      </c>
      <c r="I137" s="489"/>
      <c r="J137" s="394" t="s">
        <v>139</v>
      </c>
      <c r="M137" s="78"/>
      <c r="N137" s="78"/>
      <c r="O137" s="78"/>
    </row>
    <row r="138" spans="1:15" x14ac:dyDescent="0.2">
      <c r="A138" s="346"/>
      <c r="B138" s="476"/>
      <c r="C138" s="477"/>
      <c r="D138" s="477"/>
      <c r="E138" s="477"/>
      <c r="F138" s="477"/>
      <c r="G138" s="478"/>
      <c r="H138" s="479">
        <v>48</v>
      </c>
      <c r="I138" s="480"/>
      <c r="J138" s="90" t="s">
        <v>34</v>
      </c>
      <c r="K138" s="78"/>
      <c r="L138" s="78"/>
      <c r="M138" s="78"/>
      <c r="N138" s="78"/>
      <c r="O138" s="78"/>
    </row>
    <row r="139" spans="1:15" x14ac:dyDescent="0.2">
      <c r="A139" s="346" t="s">
        <v>517</v>
      </c>
      <c r="B139" s="481" t="s">
        <v>140</v>
      </c>
      <c r="C139" s="482"/>
      <c r="D139" s="482"/>
      <c r="E139" s="482"/>
      <c r="F139" s="482"/>
      <c r="G139" s="483"/>
      <c r="H139" s="484">
        <v>48</v>
      </c>
      <c r="I139" s="485"/>
      <c r="J139" s="91"/>
      <c r="K139" s="78"/>
      <c r="L139" s="78"/>
      <c r="M139" s="78"/>
      <c r="N139" s="78"/>
      <c r="O139" s="78"/>
    </row>
    <row r="140" spans="1:15" x14ac:dyDescent="0.2">
      <c r="A140" s="346"/>
      <c r="B140" s="89" t="s">
        <v>518</v>
      </c>
      <c r="C140" s="131" t="s">
        <v>283</v>
      </c>
      <c r="D140" s="507" t="s">
        <v>527</v>
      </c>
      <c r="E140" s="508"/>
      <c r="F140" s="508"/>
      <c r="G140" s="508"/>
      <c r="H140" s="508"/>
      <c r="I140" s="509"/>
      <c r="J140" s="88" t="s">
        <v>106</v>
      </c>
      <c r="K140" s="78"/>
      <c r="L140" s="78"/>
      <c r="M140" s="78"/>
      <c r="N140" s="78"/>
      <c r="O140" s="78"/>
    </row>
    <row r="141" spans="1:15" x14ac:dyDescent="0.2">
      <c r="A141" s="346"/>
      <c r="B141" s="486" t="s">
        <v>135</v>
      </c>
      <c r="C141" s="487"/>
      <c r="D141" s="487"/>
      <c r="E141" s="487"/>
      <c r="F141" s="487"/>
      <c r="G141" s="488"/>
      <c r="H141" s="489" t="s">
        <v>34</v>
      </c>
      <c r="I141" s="489"/>
      <c r="J141" s="349" t="s">
        <v>139</v>
      </c>
      <c r="K141" s="78"/>
      <c r="L141" s="78"/>
      <c r="M141" s="78"/>
      <c r="N141" s="78"/>
      <c r="O141" s="78"/>
    </row>
    <row r="142" spans="1:15" x14ac:dyDescent="0.2">
      <c r="A142" s="346"/>
      <c r="B142" s="476"/>
      <c r="C142" s="477"/>
      <c r="D142" s="477"/>
      <c r="E142" s="477"/>
      <c r="F142" s="477"/>
      <c r="G142" s="478"/>
      <c r="H142" s="479">
        <v>2</v>
      </c>
      <c r="I142" s="480"/>
      <c r="J142" s="90" t="s">
        <v>34</v>
      </c>
      <c r="K142" s="78"/>
      <c r="L142" s="78"/>
      <c r="M142" s="78"/>
      <c r="N142" s="78"/>
      <c r="O142" s="78"/>
    </row>
    <row r="143" spans="1:15" x14ac:dyDescent="0.2">
      <c r="A143" s="346" t="s">
        <v>518</v>
      </c>
      <c r="B143" s="481" t="s">
        <v>140</v>
      </c>
      <c r="C143" s="482"/>
      <c r="D143" s="482"/>
      <c r="E143" s="482"/>
      <c r="F143" s="482"/>
      <c r="G143" s="483"/>
      <c r="H143" s="484">
        <v>2</v>
      </c>
      <c r="I143" s="485"/>
      <c r="J143" s="91"/>
      <c r="K143" s="78"/>
      <c r="L143" s="78"/>
      <c r="M143" s="78"/>
      <c r="N143" s="78"/>
      <c r="O143" s="78"/>
    </row>
    <row r="144" spans="1:15" x14ac:dyDescent="0.2">
      <c r="A144" s="346"/>
      <c r="B144" s="89" t="s">
        <v>550</v>
      </c>
      <c r="C144" s="131">
        <v>91926</v>
      </c>
      <c r="D144" s="507" t="s">
        <v>635</v>
      </c>
      <c r="E144" s="508"/>
      <c r="F144" s="508"/>
      <c r="G144" s="508"/>
      <c r="H144" s="508"/>
      <c r="I144" s="509"/>
      <c r="J144" s="88" t="s">
        <v>108</v>
      </c>
      <c r="K144" s="78"/>
      <c r="L144" s="78"/>
      <c r="M144" s="78"/>
      <c r="N144" s="78"/>
      <c r="O144" s="78"/>
    </row>
    <row r="145" spans="1:15" x14ac:dyDescent="0.2">
      <c r="A145" s="346"/>
      <c r="B145" s="486" t="s">
        <v>135</v>
      </c>
      <c r="C145" s="487"/>
      <c r="D145" s="487"/>
      <c r="E145" s="487"/>
      <c r="F145" s="487"/>
      <c r="G145" s="488"/>
      <c r="H145" s="489" t="s">
        <v>34</v>
      </c>
      <c r="I145" s="489"/>
      <c r="J145" s="394" t="s">
        <v>139</v>
      </c>
      <c r="K145" s="78"/>
      <c r="L145" s="78"/>
      <c r="M145" s="78"/>
      <c r="N145" s="78"/>
      <c r="O145" s="78"/>
    </row>
    <row r="146" spans="1:15" x14ac:dyDescent="0.2">
      <c r="A146" s="346"/>
      <c r="B146" s="476"/>
      <c r="C146" s="477"/>
      <c r="D146" s="477"/>
      <c r="E146" s="477"/>
      <c r="F146" s="477"/>
      <c r="G146" s="478"/>
      <c r="H146" s="479">
        <v>417.5</v>
      </c>
      <c r="I146" s="480"/>
      <c r="J146" s="90" t="s">
        <v>34</v>
      </c>
      <c r="K146" s="78"/>
      <c r="L146" s="78"/>
      <c r="M146" s="78"/>
      <c r="N146" s="78"/>
      <c r="O146" s="78"/>
    </row>
    <row r="147" spans="1:15" x14ac:dyDescent="0.2">
      <c r="A147" s="346" t="s">
        <v>550</v>
      </c>
      <c r="B147" s="481" t="s">
        <v>140</v>
      </c>
      <c r="C147" s="482"/>
      <c r="D147" s="482"/>
      <c r="E147" s="482"/>
      <c r="F147" s="482"/>
      <c r="G147" s="483"/>
      <c r="H147" s="484">
        <v>417.5</v>
      </c>
      <c r="I147" s="485"/>
      <c r="J147" s="91"/>
      <c r="K147" s="78"/>
      <c r="L147" s="78"/>
      <c r="M147" s="78"/>
      <c r="N147" s="78"/>
      <c r="O147" s="78"/>
    </row>
    <row r="148" spans="1:15" x14ac:dyDescent="0.2">
      <c r="A148" s="346"/>
      <c r="B148" s="89" t="s">
        <v>551</v>
      </c>
      <c r="C148" s="131">
        <v>93660</v>
      </c>
      <c r="D148" s="507" t="s">
        <v>638</v>
      </c>
      <c r="E148" s="508"/>
      <c r="F148" s="508"/>
      <c r="G148" s="508"/>
      <c r="H148" s="508"/>
      <c r="I148" s="509"/>
      <c r="J148" s="88" t="s">
        <v>106</v>
      </c>
      <c r="K148" s="78"/>
      <c r="L148" s="78"/>
      <c r="M148" s="78"/>
      <c r="N148" s="78"/>
      <c r="O148" s="78"/>
    </row>
    <row r="149" spans="1:15" x14ac:dyDescent="0.2">
      <c r="A149" s="346"/>
      <c r="B149" s="486" t="s">
        <v>135</v>
      </c>
      <c r="C149" s="487"/>
      <c r="D149" s="487"/>
      <c r="E149" s="487"/>
      <c r="F149" s="487"/>
      <c r="G149" s="488"/>
      <c r="H149" s="489" t="s">
        <v>34</v>
      </c>
      <c r="I149" s="489"/>
      <c r="J149" s="394" t="s">
        <v>139</v>
      </c>
      <c r="K149" s="78"/>
      <c r="L149" s="78"/>
      <c r="M149" s="78"/>
      <c r="N149" s="78"/>
      <c r="O149" s="78"/>
    </row>
    <row r="150" spans="1:15" x14ac:dyDescent="0.2">
      <c r="A150" s="346"/>
      <c r="B150" s="476"/>
      <c r="C150" s="477"/>
      <c r="D150" s="477"/>
      <c r="E150" s="477"/>
      <c r="F150" s="477"/>
      <c r="G150" s="478"/>
      <c r="H150" s="479">
        <v>2</v>
      </c>
      <c r="I150" s="480"/>
      <c r="J150" s="90" t="s">
        <v>34</v>
      </c>
      <c r="K150" s="78"/>
      <c r="L150" s="78"/>
      <c r="M150" s="78"/>
      <c r="N150" s="78"/>
      <c r="O150" s="78"/>
    </row>
    <row r="151" spans="1:15" x14ac:dyDescent="0.2">
      <c r="A151" s="346" t="s">
        <v>551</v>
      </c>
      <c r="B151" s="481" t="s">
        <v>140</v>
      </c>
      <c r="C151" s="482"/>
      <c r="D151" s="482"/>
      <c r="E151" s="482"/>
      <c r="F151" s="482"/>
      <c r="G151" s="483"/>
      <c r="H151" s="484">
        <v>2</v>
      </c>
      <c r="I151" s="485"/>
      <c r="J151" s="91"/>
      <c r="K151" s="78"/>
      <c r="L151" s="78"/>
      <c r="M151" s="78"/>
      <c r="N151" s="78"/>
      <c r="O151" s="78"/>
    </row>
    <row r="152" spans="1:15" x14ac:dyDescent="0.2">
      <c r="A152" s="346"/>
      <c r="B152" s="89" t="s">
        <v>552</v>
      </c>
      <c r="C152" s="131">
        <v>64371</v>
      </c>
      <c r="D152" s="507" t="s">
        <v>554</v>
      </c>
      <c r="E152" s="508"/>
      <c r="F152" s="508"/>
      <c r="G152" s="508"/>
      <c r="H152" s="508"/>
      <c r="I152" s="509"/>
      <c r="J152" s="88" t="s">
        <v>106</v>
      </c>
      <c r="K152" s="78"/>
      <c r="L152" s="78"/>
      <c r="M152" s="78"/>
      <c r="N152" s="78"/>
      <c r="O152" s="78"/>
    </row>
    <row r="153" spans="1:15" x14ac:dyDescent="0.2">
      <c r="A153" s="346"/>
      <c r="B153" s="486" t="s">
        <v>135</v>
      </c>
      <c r="C153" s="487"/>
      <c r="D153" s="487"/>
      <c r="E153" s="487"/>
      <c r="F153" s="487"/>
      <c r="G153" s="488"/>
      <c r="H153" s="489" t="s">
        <v>34</v>
      </c>
      <c r="I153" s="489"/>
      <c r="J153" s="394" t="s">
        <v>139</v>
      </c>
      <c r="K153" s="78"/>
      <c r="L153" s="78"/>
      <c r="M153" s="78"/>
      <c r="N153" s="78"/>
      <c r="O153" s="78"/>
    </row>
    <row r="154" spans="1:15" x14ac:dyDescent="0.2">
      <c r="A154" s="346"/>
      <c r="B154" s="476"/>
      <c r="C154" s="477"/>
      <c r="D154" s="477"/>
      <c r="E154" s="477"/>
      <c r="F154" s="477"/>
      <c r="G154" s="478"/>
      <c r="H154" s="479">
        <v>1</v>
      </c>
      <c r="I154" s="480"/>
      <c r="J154" s="90" t="s">
        <v>34</v>
      </c>
      <c r="K154" s="78"/>
      <c r="L154" s="78"/>
      <c r="M154" s="78"/>
      <c r="N154" s="78"/>
      <c r="O154" s="78"/>
    </row>
    <row r="155" spans="1:15" x14ac:dyDescent="0.2">
      <c r="A155" s="346" t="s">
        <v>552</v>
      </c>
      <c r="B155" s="481" t="s">
        <v>140</v>
      </c>
      <c r="C155" s="482"/>
      <c r="D155" s="482"/>
      <c r="E155" s="482"/>
      <c r="F155" s="482"/>
      <c r="G155" s="483"/>
      <c r="H155" s="484">
        <v>1</v>
      </c>
      <c r="I155" s="485"/>
      <c r="J155" s="91"/>
      <c r="K155" s="78"/>
      <c r="L155" s="78"/>
      <c r="M155" s="78"/>
      <c r="N155" s="78"/>
      <c r="O155" s="78"/>
    </row>
    <row r="156" spans="1:15" x14ac:dyDescent="0.2">
      <c r="A156" s="346"/>
      <c r="B156" s="89" t="s">
        <v>553</v>
      </c>
      <c r="C156" s="131">
        <v>95730</v>
      </c>
      <c r="D156" s="507" t="s">
        <v>641</v>
      </c>
      <c r="E156" s="508"/>
      <c r="F156" s="508"/>
      <c r="G156" s="508"/>
      <c r="H156" s="508"/>
      <c r="I156" s="509"/>
      <c r="J156" s="88" t="s">
        <v>108</v>
      </c>
      <c r="K156" s="78"/>
      <c r="L156" s="78"/>
      <c r="M156" s="78"/>
      <c r="N156" s="78"/>
      <c r="O156" s="78"/>
    </row>
    <row r="157" spans="1:15" x14ac:dyDescent="0.2">
      <c r="A157" s="346"/>
      <c r="B157" s="486" t="s">
        <v>135</v>
      </c>
      <c r="C157" s="487"/>
      <c r="D157" s="487"/>
      <c r="E157" s="487"/>
      <c r="F157" s="487"/>
      <c r="G157" s="488"/>
      <c r="H157" s="489" t="s">
        <v>34</v>
      </c>
      <c r="I157" s="489"/>
      <c r="J157" s="394" t="s">
        <v>139</v>
      </c>
      <c r="K157" s="78"/>
      <c r="L157" s="78"/>
      <c r="M157" s="78"/>
      <c r="N157" s="78"/>
      <c r="O157" s="78"/>
    </row>
    <row r="158" spans="1:15" x14ac:dyDescent="0.2">
      <c r="A158" s="346"/>
      <c r="B158" s="476"/>
      <c r="C158" s="477"/>
      <c r="D158" s="477"/>
      <c r="E158" s="477"/>
      <c r="F158" s="477"/>
      <c r="G158" s="478"/>
      <c r="H158" s="479">
        <v>100</v>
      </c>
      <c r="I158" s="480"/>
      <c r="J158" s="90" t="s">
        <v>34</v>
      </c>
      <c r="K158" s="78"/>
      <c r="L158" s="78"/>
      <c r="M158" s="78"/>
      <c r="N158" s="78"/>
      <c r="O158" s="78"/>
    </row>
    <row r="159" spans="1:15" x14ac:dyDescent="0.2">
      <c r="A159" s="346" t="s">
        <v>553</v>
      </c>
      <c r="B159" s="481" t="s">
        <v>140</v>
      </c>
      <c r="C159" s="482"/>
      <c r="D159" s="482"/>
      <c r="E159" s="482"/>
      <c r="F159" s="482"/>
      <c r="G159" s="483"/>
      <c r="H159" s="484">
        <v>100</v>
      </c>
      <c r="I159" s="485"/>
      <c r="J159" s="91"/>
      <c r="K159" s="78"/>
      <c r="L159" s="78"/>
      <c r="M159" s="78"/>
      <c r="N159" s="78"/>
      <c r="O159" s="78"/>
    </row>
    <row r="160" spans="1:15" x14ac:dyDescent="0.2">
      <c r="A160" s="346"/>
      <c r="B160" s="89" t="s">
        <v>555</v>
      </c>
      <c r="C160" s="131" t="s">
        <v>556</v>
      </c>
      <c r="D160" s="507" t="s">
        <v>558</v>
      </c>
      <c r="E160" s="508"/>
      <c r="F160" s="508"/>
      <c r="G160" s="508"/>
      <c r="H160" s="508"/>
      <c r="I160" s="509"/>
      <c r="J160" s="88" t="s">
        <v>106</v>
      </c>
      <c r="K160" s="78"/>
      <c r="L160" s="78"/>
      <c r="M160" s="78"/>
      <c r="N160" s="78"/>
      <c r="O160" s="78"/>
    </row>
    <row r="161" spans="1:15" x14ac:dyDescent="0.2">
      <c r="A161" s="346"/>
      <c r="B161" s="486" t="s">
        <v>135</v>
      </c>
      <c r="C161" s="487"/>
      <c r="D161" s="487"/>
      <c r="E161" s="487"/>
      <c r="F161" s="487"/>
      <c r="G161" s="488"/>
      <c r="H161" s="489" t="s">
        <v>34</v>
      </c>
      <c r="I161" s="489"/>
      <c r="J161" s="394" t="s">
        <v>139</v>
      </c>
      <c r="K161" s="78"/>
      <c r="L161" s="78"/>
      <c r="M161" s="78"/>
      <c r="N161" s="78"/>
      <c r="O161" s="78"/>
    </row>
    <row r="162" spans="1:15" x14ac:dyDescent="0.2">
      <c r="A162" s="346"/>
      <c r="B162" s="476"/>
      <c r="C162" s="477"/>
      <c r="D162" s="477"/>
      <c r="E162" s="477"/>
      <c r="F162" s="477"/>
      <c r="G162" s="478"/>
      <c r="H162" s="479">
        <v>4</v>
      </c>
      <c r="I162" s="480"/>
      <c r="J162" s="90" t="s">
        <v>34</v>
      </c>
      <c r="K162" s="78"/>
      <c r="L162" s="78"/>
      <c r="M162" s="78"/>
      <c r="N162" s="78"/>
      <c r="O162" s="78"/>
    </row>
    <row r="163" spans="1:15" x14ac:dyDescent="0.2">
      <c r="A163" s="346" t="s">
        <v>555</v>
      </c>
      <c r="B163" s="481" t="s">
        <v>140</v>
      </c>
      <c r="C163" s="482"/>
      <c r="D163" s="482"/>
      <c r="E163" s="482"/>
      <c r="F163" s="482"/>
      <c r="G163" s="483"/>
      <c r="H163" s="484">
        <v>4</v>
      </c>
      <c r="I163" s="485"/>
      <c r="J163" s="91"/>
      <c r="K163" s="78"/>
      <c r="L163" s="78"/>
      <c r="M163" s="78"/>
      <c r="N163" s="78"/>
      <c r="O163" s="78"/>
    </row>
    <row r="164" spans="1:15" x14ac:dyDescent="0.2">
      <c r="A164" s="346"/>
      <c r="B164" s="120" t="s">
        <v>351</v>
      </c>
      <c r="C164" s="111"/>
      <c r="D164" s="506" t="s">
        <v>428</v>
      </c>
      <c r="E164" s="506"/>
      <c r="F164" s="506"/>
      <c r="G164" s="506"/>
      <c r="H164" s="506"/>
      <c r="I164" s="506"/>
      <c r="J164" s="112"/>
      <c r="K164" s="78"/>
      <c r="L164" s="78"/>
      <c r="M164" s="78"/>
      <c r="N164" s="78"/>
      <c r="O164" s="78"/>
    </row>
    <row r="165" spans="1:15" x14ac:dyDescent="0.2">
      <c r="B165" s="131" t="s">
        <v>51</v>
      </c>
      <c r="C165" s="88">
        <v>90777</v>
      </c>
      <c r="D165" s="498" t="s">
        <v>644</v>
      </c>
      <c r="E165" s="498"/>
      <c r="F165" s="498"/>
      <c r="G165" s="498"/>
      <c r="H165" s="498"/>
      <c r="I165" s="498"/>
      <c r="J165" s="88" t="s">
        <v>645</v>
      </c>
      <c r="K165" s="78"/>
      <c r="L165" s="78"/>
      <c r="M165" s="78"/>
      <c r="N165" s="78"/>
      <c r="O165" s="78"/>
    </row>
    <row r="166" spans="1:15" x14ac:dyDescent="0.2">
      <c r="B166" s="331" t="s">
        <v>135</v>
      </c>
      <c r="C166" s="332"/>
      <c r="D166" s="337" t="s">
        <v>429</v>
      </c>
      <c r="E166" s="337" t="s">
        <v>430</v>
      </c>
      <c r="F166" s="335" t="s">
        <v>431</v>
      </c>
      <c r="G166" s="331" t="s">
        <v>432</v>
      </c>
      <c r="H166" s="492" t="s">
        <v>138</v>
      </c>
      <c r="I166" s="493"/>
      <c r="J166" s="331" t="s">
        <v>139</v>
      </c>
      <c r="K166" s="78"/>
      <c r="L166" s="78"/>
      <c r="M166" s="78"/>
      <c r="N166" s="78"/>
      <c r="O166" s="78"/>
    </row>
    <row r="167" spans="1:15" ht="25.5" x14ac:dyDescent="0.2">
      <c r="B167" s="494" t="s">
        <v>140</v>
      </c>
      <c r="C167" s="495"/>
      <c r="D167" s="336">
        <v>6</v>
      </c>
      <c r="E167" s="336">
        <v>5.25</v>
      </c>
      <c r="F167" s="336">
        <v>1</v>
      </c>
      <c r="G167" s="336">
        <v>4</v>
      </c>
      <c r="H167" s="496">
        <v>126</v>
      </c>
      <c r="I167" s="497"/>
      <c r="J167" s="337" t="s">
        <v>433</v>
      </c>
      <c r="K167" s="78"/>
      <c r="L167" s="78"/>
      <c r="M167" s="78"/>
      <c r="N167" s="78"/>
      <c r="O167" s="78"/>
    </row>
    <row r="168" spans="1:15" x14ac:dyDescent="0.2">
      <c r="A168" s="346" t="s">
        <v>51</v>
      </c>
      <c r="B168" s="499" t="s">
        <v>140</v>
      </c>
      <c r="C168" s="500"/>
      <c r="D168" s="500"/>
      <c r="E168" s="500"/>
      <c r="F168" s="500"/>
      <c r="G168" s="501"/>
      <c r="H168" s="502">
        <v>126</v>
      </c>
      <c r="I168" s="503"/>
      <c r="J168" s="338"/>
      <c r="K168" s="78"/>
      <c r="L168" s="78"/>
      <c r="M168" s="78"/>
      <c r="N168" s="78"/>
      <c r="O168" s="78"/>
    </row>
    <row r="169" spans="1:15" x14ac:dyDescent="0.2">
      <c r="B169" s="131" t="s">
        <v>52</v>
      </c>
      <c r="C169" s="88">
        <v>90780</v>
      </c>
      <c r="D169" s="498" t="s">
        <v>648</v>
      </c>
      <c r="E169" s="498"/>
      <c r="F169" s="498"/>
      <c r="G169" s="498"/>
      <c r="H169" s="498"/>
      <c r="I169" s="498"/>
      <c r="J169" s="88" t="s">
        <v>645</v>
      </c>
      <c r="K169" s="78"/>
      <c r="L169" s="78"/>
      <c r="M169" s="78"/>
      <c r="N169" s="78"/>
      <c r="O169" s="78"/>
    </row>
    <row r="170" spans="1:15" x14ac:dyDescent="0.2">
      <c r="B170" s="331" t="s">
        <v>135</v>
      </c>
      <c r="C170" s="332"/>
      <c r="D170" s="333" t="s">
        <v>429</v>
      </c>
      <c r="E170" s="334" t="s">
        <v>430</v>
      </c>
      <c r="F170" s="335" t="s">
        <v>431</v>
      </c>
      <c r="G170" s="331" t="s">
        <v>432</v>
      </c>
      <c r="H170" s="492" t="s">
        <v>138</v>
      </c>
      <c r="I170" s="493"/>
      <c r="J170" s="331" t="s">
        <v>139</v>
      </c>
      <c r="M170" s="78"/>
      <c r="N170" s="78"/>
      <c r="O170" s="78"/>
    </row>
    <row r="171" spans="1:15" ht="25.5" x14ac:dyDescent="0.2">
      <c r="B171" s="494" t="s">
        <v>140</v>
      </c>
      <c r="C171" s="495"/>
      <c r="D171" s="336">
        <v>6</v>
      </c>
      <c r="E171" s="336">
        <v>8</v>
      </c>
      <c r="F171" s="336">
        <v>1</v>
      </c>
      <c r="G171" s="336">
        <v>4</v>
      </c>
      <c r="H171" s="496">
        <v>192</v>
      </c>
      <c r="I171" s="497"/>
      <c r="J171" s="337" t="s">
        <v>433</v>
      </c>
      <c r="L171" s="393">
        <v>2.4570707109210648E-2</v>
      </c>
      <c r="M171" s="78"/>
      <c r="N171" s="78"/>
      <c r="O171" s="78"/>
    </row>
    <row r="172" spans="1:15" x14ac:dyDescent="0.2">
      <c r="A172" s="346" t="s">
        <v>52</v>
      </c>
      <c r="B172" s="499" t="s">
        <v>140</v>
      </c>
      <c r="C172" s="500"/>
      <c r="D172" s="500"/>
      <c r="E172" s="500"/>
      <c r="F172" s="500"/>
      <c r="G172" s="501"/>
      <c r="H172" s="502">
        <v>192</v>
      </c>
      <c r="I172" s="503"/>
      <c r="J172" s="338"/>
      <c r="M172" s="78"/>
      <c r="N172" s="78"/>
      <c r="O172" s="78"/>
    </row>
    <row r="173" spans="1:15" x14ac:dyDescent="0.2">
      <c r="B173" s="120" t="s">
        <v>53</v>
      </c>
      <c r="C173" s="111"/>
      <c r="D173" s="506" t="s">
        <v>112</v>
      </c>
      <c r="E173" s="506"/>
      <c r="F173" s="506"/>
      <c r="G173" s="506"/>
      <c r="H173" s="506"/>
      <c r="I173" s="506"/>
      <c r="J173" s="112"/>
      <c r="M173" s="78"/>
      <c r="N173" s="78"/>
      <c r="O173" s="78"/>
    </row>
    <row r="174" spans="1:15" x14ac:dyDescent="0.2">
      <c r="B174" s="88" t="s">
        <v>54</v>
      </c>
      <c r="C174" s="88">
        <v>99814</v>
      </c>
      <c r="D174" s="507" t="s">
        <v>651</v>
      </c>
      <c r="E174" s="508"/>
      <c r="F174" s="508"/>
      <c r="G174" s="508"/>
      <c r="H174" s="508"/>
      <c r="I174" s="509"/>
      <c r="J174" s="88" t="s">
        <v>39</v>
      </c>
      <c r="M174" s="78"/>
      <c r="N174" s="78"/>
      <c r="O174" s="78"/>
    </row>
    <row r="175" spans="1:15" x14ac:dyDescent="0.2">
      <c r="B175" s="486" t="s">
        <v>135</v>
      </c>
      <c r="C175" s="487"/>
      <c r="D175" s="487"/>
      <c r="E175" s="487"/>
      <c r="F175" s="487"/>
      <c r="G175" s="488"/>
      <c r="H175" s="504" t="s">
        <v>138</v>
      </c>
      <c r="I175" s="505"/>
      <c r="J175" s="349" t="s">
        <v>139</v>
      </c>
      <c r="M175" s="78"/>
      <c r="N175" s="78"/>
      <c r="O175" s="78"/>
    </row>
    <row r="176" spans="1:15" x14ac:dyDescent="0.2">
      <c r="B176" s="476"/>
      <c r="C176" s="477"/>
      <c r="D176" s="477"/>
      <c r="E176" s="477"/>
      <c r="F176" s="477"/>
      <c r="G176" s="478"/>
      <c r="H176" s="490">
        <v>620</v>
      </c>
      <c r="I176" s="491"/>
      <c r="J176" s="90" t="s">
        <v>171</v>
      </c>
      <c r="M176" s="78"/>
      <c r="N176" s="78"/>
      <c r="O176" s="78"/>
    </row>
    <row r="177" spans="1:15" x14ac:dyDescent="0.2">
      <c r="A177" s="346" t="s">
        <v>54</v>
      </c>
      <c r="B177" s="481" t="s">
        <v>140</v>
      </c>
      <c r="C177" s="482"/>
      <c r="D177" s="482"/>
      <c r="E177" s="482"/>
      <c r="F177" s="482"/>
      <c r="G177" s="483"/>
      <c r="H177" s="484">
        <v>620</v>
      </c>
      <c r="I177" s="485"/>
      <c r="J177" s="91"/>
      <c r="M177" s="78"/>
      <c r="N177" s="78"/>
      <c r="O177" s="78"/>
    </row>
    <row r="178" spans="1:15" x14ac:dyDescent="0.2">
      <c r="B178" s="78"/>
      <c r="C178" s="78"/>
      <c r="D178" s="78"/>
      <c r="E178" s="78"/>
      <c r="F178" s="78"/>
      <c r="G178" s="78"/>
      <c r="H178" s="78"/>
      <c r="I178" s="78"/>
      <c r="J178" s="78"/>
      <c r="M178" s="78"/>
      <c r="N178" s="78"/>
      <c r="O178" s="78"/>
    </row>
    <row r="179" spans="1:15" x14ac:dyDescent="0.2">
      <c r="B179" s="78"/>
      <c r="C179" s="78"/>
      <c r="D179" s="246"/>
      <c r="E179" s="78"/>
      <c r="F179" s="78"/>
      <c r="G179" s="78"/>
      <c r="H179" s="78"/>
      <c r="I179" s="78"/>
      <c r="J179" s="78"/>
      <c r="M179" s="78"/>
      <c r="N179" s="78"/>
      <c r="O179" s="78"/>
    </row>
    <row r="180" spans="1:15" x14ac:dyDescent="0.2">
      <c r="B180" s="78"/>
      <c r="C180" s="78"/>
      <c r="D180" s="246"/>
      <c r="E180" s="78"/>
      <c r="F180" s="78"/>
      <c r="G180" s="78"/>
      <c r="H180" s="78"/>
      <c r="I180" s="78"/>
      <c r="J180" s="78"/>
      <c r="M180" s="78"/>
      <c r="N180" s="78"/>
      <c r="O180" s="78"/>
    </row>
    <row r="181" spans="1:15" x14ac:dyDescent="0.2">
      <c r="B181" s="78"/>
      <c r="C181" s="78"/>
      <c r="D181" s="246"/>
      <c r="E181" s="78"/>
      <c r="F181" s="78"/>
      <c r="G181" s="78"/>
      <c r="H181" s="78"/>
      <c r="I181" s="78"/>
      <c r="J181" s="78"/>
      <c r="M181" s="78"/>
      <c r="N181" s="78"/>
      <c r="O181" s="78"/>
    </row>
    <row r="182" spans="1:15" x14ac:dyDescent="0.2">
      <c r="B182" s="78"/>
      <c r="C182" s="78"/>
      <c r="D182" s="246"/>
      <c r="E182" s="78"/>
      <c r="F182" s="78"/>
      <c r="G182" s="78"/>
      <c r="H182" s="78"/>
      <c r="I182" s="78"/>
      <c r="J182" s="78"/>
      <c r="M182" s="78"/>
      <c r="N182" s="78"/>
      <c r="O182" s="78"/>
    </row>
    <row r="183" spans="1:15" x14ac:dyDescent="0.2">
      <c r="D183" s="247"/>
      <c r="M183" s="78"/>
      <c r="N183" s="78"/>
      <c r="O183" s="78"/>
    </row>
  </sheetData>
  <mergeCells count="275">
    <mergeCell ref="B119:G119"/>
    <mergeCell ref="H119:I119"/>
    <mergeCell ref="B120:G120"/>
    <mergeCell ref="H120:I120"/>
    <mergeCell ref="B122:G122"/>
    <mergeCell ref="H122:I122"/>
    <mergeCell ref="B121:G121"/>
    <mergeCell ref="H121:I121"/>
    <mergeCell ref="D136:I136"/>
    <mergeCell ref="B133:G133"/>
    <mergeCell ref="H133:I133"/>
    <mergeCell ref="B134:G134"/>
    <mergeCell ref="H134:I134"/>
    <mergeCell ref="B135:G135"/>
    <mergeCell ref="H135:I135"/>
    <mergeCell ref="D124:I124"/>
    <mergeCell ref="D128:I128"/>
    <mergeCell ref="D132:I132"/>
    <mergeCell ref="B125:G125"/>
    <mergeCell ref="H125:I125"/>
    <mergeCell ref="B126:G126"/>
    <mergeCell ref="H126:I126"/>
    <mergeCell ref="D85:I85"/>
    <mergeCell ref="B86:G86"/>
    <mergeCell ref="B87:G87"/>
    <mergeCell ref="B88:G88"/>
    <mergeCell ref="B45:G45"/>
    <mergeCell ref="B54:G54"/>
    <mergeCell ref="H54:I54"/>
    <mergeCell ref="B51:G51"/>
    <mergeCell ref="H51:I51"/>
    <mergeCell ref="B72:H72"/>
    <mergeCell ref="B53:G53"/>
    <mergeCell ref="D69:I69"/>
    <mergeCell ref="D73:I73"/>
    <mergeCell ref="D77:I77"/>
    <mergeCell ref="D60:I60"/>
    <mergeCell ref="B61:G61"/>
    <mergeCell ref="H61:I61"/>
    <mergeCell ref="B62:G62"/>
    <mergeCell ref="H62:I62"/>
    <mergeCell ref="B63:G63"/>
    <mergeCell ref="H63:I63"/>
    <mergeCell ref="D52:I52"/>
    <mergeCell ref="H59:I59"/>
    <mergeCell ref="B70:H70"/>
    <mergeCell ref="H111:I111"/>
    <mergeCell ref="B117:G117"/>
    <mergeCell ref="H116:I116"/>
    <mergeCell ref="B111:G111"/>
    <mergeCell ref="B112:G112"/>
    <mergeCell ref="H112:I112"/>
    <mergeCell ref="B116:G116"/>
    <mergeCell ref="D81:I81"/>
    <mergeCell ref="H82:I82"/>
    <mergeCell ref="H83:I83"/>
    <mergeCell ref="H84:I84"/>
    <mergeCell ref="H117:I117"/>
    <mergeCell ref="H86:I86"/>
    <mergeCell ref="H87:I87"/>
    <mergeCell ref="H88:I88"/>
    <mergeCell ref="B91:G91"/>
    <mergeCell ref="H91:I91"/>
    <mergeCell ref="B92:G92"/>
    <mergeCell ref="H92:I92"/>
    <mergeCell ref="B94:G94"/>
    <mergeCell ref="H94:I94"/>
    <mergeCell ref="B95:G95"/>
    <mergeCell ref="H95:I95"/>
    <mergeCell ref="B96:G96"/>
    <mergeCell ref="D118:I118"/>
    <mergeCell ref="B82:G82"/>
    <mergeCell ref="B83:G83"/>
    <mergeCell ref="B84:G84"/>
    <mergeCell ref="H76:I76"/>
    <mergeCell ref="B46:G46"/>
    <mergeCell ref="B74:G74"/>
    <mergeCell ref="H74:I74"/>
    <mergeCell ref="B80:G80"/>
    <mergeCell ref="H80:I80"/>
    <mergeCell ref="B71:H71"/>
    <mergeCell ref="B55:G55"/>
    <mergeCell ref="D56:I56"/>
    <mergeCell ref="B57:G57"/>
    <mergeCell ref="H57:I57"/>
    <mergeCell ref="B59:G59"/>
    <mergeCell ref="D114:I114"/>
    <mergeCell ref="D89:I89"/>
    <mergeCell ref="D93:I93"/>
    <mergeCell ref="D97:I97"/>
    <mergeCell ref="D101:I101"/>
    <mergeCell ref="D105:I105"/>
    <mergeCell ref="B90:G90"/>
    <mergeCell ref="H90:I90"/>
    <mergeCell ref="D64:I64"/>
    <mergeCell ref="B65:G65"/>
    <mergeCell ref="H65:I65"/>
    <mergeCell ref="B66:G66"/>
    <mergeCell ref="H66:I66"/>
    <mergeCell ref="B67:G67"/>
    <mergeCell ref="H67:I67"/>
    <mergeCell ref="B33:G33"/>
    <mergeCell ref="H33:I33"/>
    <mergeCell ref="B41:G41"/>
    <mergeCell ref="B40:G40"/>
    <mergeCell ref="D34:I34"/>
    <mergeCell ref="B35:G35"/>
    <mergeCell ref="H35:I35"/>
    <mergeCell ref="B36:G36"/>
    <mergeCell ref="D43:I43"/>
    <mergeCell ref="B44:G44"/>
    <mergeCell ref="H44:I44"/>
    <mergeCell ref="H45:I45"/>
    <mergeCell ref="B58:G58"/>
    <mergeCell ref="H58:I58"/>
    <mergeCell ref="H53:I53"/>
    <mergeCell ref="D3:J3"/>
    <mergeCell ref="D4:J4"/>
    <mergeCell ref="D5:J5"/>
    <mergeCell ref="B6:J6"/>
    <mergeCell ref="D16:I16"/>
    <mergeCell ref="I9:J10"/>
    <mergeCell ref="D174:I174"/>
    <mergeCell ref="B13:J13"/>
    <mergeCell ref="H55:I55"/>
    <mergeCell ref="H19:I19"/>
    <mergeCell ref="D140:I140"/>
    <mergeCell ref="B141:G141"/>
    <mergeCell ref="H141:I141"/>
    <mergeCell ref="B142:G142"/>
    <mergeCell ref="H142:I142"/>
    <mergeCell ref="B143:G143"/>
    <mergeCell ref="H143:I143"/>
    <mergeCell ref="B130:G130"/>
    <mergeCell ref="H130:I130"/>
    <mergeCell ref="B131:G131"/>
    <mergeCell ref="H131:I131"/>
    <mergeCell ref="H129:I129"/>
    <mergeCell ref="B172:G172"/>
    <mergeCell ref="H172:I172"/>
    <mergeCell ref="H151:I151"/>
    <mergeCell ref="B153:G153"/>
    <mergeCell ref="B127:G127"/>
    <mergeCell ref="H127:I127"/>
    <mergeCell ref="B129:G129"/>
    <mergeCell ref="B159:G159"/>
    <mergeCell ref="H159:I159"/>
    <mergeCell ref="H153:I153"/>
    <mergeCell ref="B154:G154"/>
    <mergeCell ref="H154:I154"/>
    <mergeCell ref="B155:G155"/>
    <mergeCell ref="H155:I155"/>
    <mergeCell ref="B157:G157"/>
    <mergeCell ref="H157:I157"/>
    <mergeCell ref="B158:G158"/>
    <mergeCell ref="H158:I158"/>
    <mergeCell ref="B137:G137"/>
    <mergeCell ref="H137:I137"/>
    <mergeCell ref="B138:G138"/>
    <mergeCell ref="H138:I138"/>
    <mergeCell ref="B139:G139"/>
    <mergeCell ref="H139:I139"/>
    <mergeCell ref="C17:E17"/>
    <mergeCell ref="B18:E18"/>
    <mergeCell ref="H22:I22"/>
    <mergeCell ref="C24:E24"/>
    <mergeCell ref="H24:I24"/>
    <mergeCell ref="H21:I21"/>
    <mergeCell ref="D23:I23"/>
    <mergeCell ref="H17:I17"/>
    <mergeCell ref="H18:I18"/>
    <mergeCell ref="B19:G19"/>
    <mergeCell ref="C21:E21"/>
    <mergeCell ref="D20:I20"/>
    <mergeCell ref="B22:E22"/>
    <mergeCell ref="B27:G27"/>
    <mergeCell ref="H27:I27"/>
    <mergeCell ref="B28:G28"/>
    <mergeCell ref="H28:I28"/>
    <mergeCell ref="B29:G29"/>
    <mergeCell ref="H29:I29"/>
    <mergeCell ref="H25:I25"/>
    <mergeCell ref="B25:E25"/>
    <mergeCell ref="B42:G42"/>
    <mergeCell ref="H42:I42"/>
    <mergeCell ref="B31:G31"/>
    <mergeCell ref="H31:I31"/>
    <mergeCell ref="D26:I26"/>
    <mergeCell ref="D30:I30"/>
    <mergeCell ref="H36:I36"/>
    <mergeCell ref="B37:G37"/>
    <mergeCell ref="H37:I37"/>
    <mergeCell ref="H40:I40"/>
    <mergeCell ref="D39:I39"/>
    <mergeCell ref="H41:I41"/>
    <mergeCell ref="B32:G32"/>
    <mergeCell ref="H32:I32"/>
    <mergeCell ref="B177:G177"/>
    <mergeCell ref="H177:I177"/>
    <mergeCell ref="H46:I46"/>
    <mergeCell ref="D48:I48"/>
    <mergeCell ref="H49:I49"/>
    <mergeCell ref="H50:I50"/>
    <mergeCell ref="B49:G49"/>
    <mergeCell ref="B50:G50"/>
    <mergeCell ref="D110:I110"/>
    <mergeCell ref="B75:G75"/>
    <mergeCell ref="H75:I75"/>
    <mergeCell ref="B76:G76"/>
    <mergeCell ref="B78:G78"/>
    <mergeCell ref="H78:I78"/>
    <mergeCell ref="B79:G79"/>
    <mergeCell ref="H79:I79"/>
    <mergeCell ref="D144:I144"/>
    <mergeCell ref="D148:I148"/>
    <mergeCell ref="D152:I152"/>
    <mergeCell ref="D156:I156"/>
    <mergeCell ref="D173:I173"/>
    <mergeCell ref="D164:I164"/>
    <mergeCell ref="B113:G113"/>
    <mergeCell ref="H113:I113"/>
    <mergeCell ref="B161:G161"/>
    <mergeCell ref="H161:I161"/>
    <mergeCell ref="B162:G162"/>
    <mergeCell ref="H162:I162"/>
    <mergeCell ref="B163:G163"/>
    <mergeCell ref="H163:I163"/>
    <mergeCell ref="B175:G175"/>
    <mergeCell ref="H175:I175"/>
    <mergeCell ref="B115:G115"/>
    <mergeCell ref="D123:I123"/>
    <mergeCell ref="D165:I165"/>
    <mergeCell ref="H115:I115"/>
    <mergeCell ref="D160:I160"/>
    <mergeCell ref="B145:G145"/>
    <mergeCell ref="H145:I145"/>
    <mergeCell ref="B146:G146"/>
    <mergeCell ref="H146:I146"/>
    <mergeCell ref="B147:G147"/>
    <mergeCell ref="H147:I147"/>
    <mergeCell ref="B149:G149"/>
    <mergeCell ref="H149:I149"/>
    <mergeCell ref="B150:G150"/>
    <mergeCell ref="H150:I150"/>
    <mergeCell ref="B151:G151"/>
    <mergeCell ref="B176:G176"/>
    <mergeCell ref="H176:I176"/>
    <mergeCell ref="H170:I170"/>
    <mergeCell ref="B171:C171"/>
    <mergeCell ref="H171:I171"/>
    <mergeCell ref="D169:I169"/>
    <mergeCell ref="H166:I166"/>
    <mergeCell ref="B167:C167"/>
    <mergeCell ref="H167:I167"/>
    <mergeCell ref="B168:G168"/>
    <mergeCell ref="H168:I168"/>
    <mergeCell ref="H96:I96"/>
    <mergeCell ref="B98:G98"/>
    <mergeCell ref="H98:I98"/>
    <mergeCell ref="B99:G99"/>
    <mergeCell ref="H99:I99"/>
    <mergeCell ref="B100:G100"/>
    <mergeCell ref="H100:I100"/>
    <mergeCell ref="B102:G102"/>
    <mergeCell ref="H102:I102"/>
    <mergeCell ref="B103:G103"/>
    <mergeCell ref="H103:I103"/>
    <mergeCell ref="B104:G104"/>
    <mergeCell ref="H104:I104"/>
    <mergeCell ref="B106:G106"/>
    <mergeCell ref="H106:I106"/>
    <mergeCell ref="B107:G107"/>
    <mergeCell ref="H107:I107"/>
    <mergeCell ref="B108:G108"/>
    <mergeCell ref="H108:I108"/>
  </mergeCells>
  <phoneticPr fontId="2" type="noConversion"/>
  <conditionalFormatting sqref="F11:H12">
    <cfRule type="cellIs" dxfId="1" priority="51" operator="equal">
      <formula>0</formula>
    </cfRule>
  </conditionalFormatting>
  <printOptions horizontalCentered="1"/>
  <pageMargins left="0.19685039370078741" right="0.19685039370078741" top="0.19685039370078741" bottom="0.43307086614173229" header="0.31496062992125984" footer="0.31496062992125984"/>
  <pageSetup paperSize="9" scale="58" fitToHeight="0" orientation="portrait" r:id="rId1"/>
  <headerFooter>
    <oddFooter>Página &amp;P de 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7">
    <tabColor theme="4" tint="0.79998168889431442"/>
    <pageSetUpPr fitToPage="1"/>
  </sheetPr>
  <dimension ref="A1:K92"/>
  <sheetViews>
    <sheetView view="pageBreakPreview" topLeftCell="A81" zoomScaleNormal="100" zoomScaleSheetLayoutView="100" workbookViewId="0">
      <selection activeCell="N96" sqref="N96"/>
    </sheetView>
  </sheetViews>
  <sheetFormatPr defaultColWidth="8.85546875" defaultRowHeight="15" x14ac:dyDescent="0.25"/>
  <cols>
    <col min="1" max="1" width="11.42578125" style="13" customWidth="1"/>
    <col min="2" max="2" width="12.42578125" style="13" customWidth="1"/>
    <col min="3" max="3" width="11.28515625" style="13" customWidth="1"/>
    <col min="4" max="4" width="67.5703125" style="13" customWidth="1"/>
    <col min="5" max="5" width="12.140625" style="13" customWidth="1"/>
    <col min="6" max="6" width="12.42578125" style="13" customWidth="1"/>
    <col min="7" max="8" width="13.28515625" style="13" customWidth="1"/>
    <col min="9" max="10" width="13.28515625" style="13" hidden="1" customWidth="1"/>
    <col min="11" max="11" width="13.85546875" style="179" customWidth="1"/>
    <col min="12" max="14" width="13.85546875" style="13" customWidth="1"/>
    <col min="15" max="16384" width="8.85546875" style="13"/>
  </cols>
  <sheetData>
    <row r="1" spans="1:11" x14ac:dyDescent="0.25">
      <c r="A1" s="18"/>
      <c r="B1" s="23"/>
      <c r="C1" s="24"/>
      <c r="D1" s="558" t="s">
        <v>1</v>
      </c>
      <c r="E1" s="559"/>
      <c r="F1" s="559"/>
      <c r="G1" s="559"/>
      <c r="H1" s="559"/>
      <c r="I1" s="559"/>
      <c r="J1" s="560"/>
    </row>
    <row r="2" spans="1:11" ht="15.75" x14ac:dyDescent="0.25">
      <c r="A2" s="19"/>
      <c r="B2" s="16"/>
      <c r="C2" s="25"/>
      <c r="D2" s="561" t="s">
        <v>92</v>
      </c>
      <c r="E2" s="562"/>
      <c r="F2" s="562"/>
      <c r="G2" s="562"/>
      <c r="H2" s="562"/>
      <c r="I2" s="562"/>
      <c r="J2" s="563"/>
    </row>
    <row r="3" spans="1:11" x14ac:dyDescent="0.25">
      <c r="A3" s="20"/>
      <c r="B3" s="21"/>
      <c r="C3" s="17"/>
      <c r="D3" s="564" t="s">
        <v>29</v>
      </c>
      <c r="E3" s="565"/>
      <c r="F3" s="565"/>
      <c r="G3" s="565"/>
      <c r="H3" s="565"/>
      <c r="I3" s="565"/>
      <c r="J3" s="566"/>
    </row>
    <row r="4" spans="1:11" ht="20.25" x14ac:dyDescent="0.25">
      <c r="A4" s="567" t="s">
        <v>31</v>
      </c>
      <c r="B4" s="568"/>
      <c r="C4" s="568"/>
      <c r="D4" s="568"/>
      <c r="E4" s="568"/>
      <c r="F4" s="568"/>
      <c r="G4" s="568"/>
      <c r="H4" s="568"/>
      <c r="I4" s="568"/>
      <c r="J4" s="569"/>
    </row>
    <row r="5" spans="1:11" x14ac:dyDescent="0.25">
      <c r="A5" s="126" t="s">
        <v>133</v>
      </c>
      <c r="B5" s="309" t="s">
        <v>565</v>
      </c>
      <c r="C5" s="310"/>
      <c r="D5" s="310"/>
      <c r="E5" s="310"/>
      <c r="F5" s="310"/>
      <c r="G5" s="572" t="s">
        <v>41</v>
      </c>
      <c r="H5" s="573"/>
      <c r="I5" s="574"/>
      <c r="J5" s="353"/>
    </row>
    <row r="6" spans="1:11" x14ac:dyDescent="0.25">
      <c r="A6" s="126" t="s">
        <v>2</v>
      </c>
      <c r="B6" s="309" t="s">
        <v>94</v>
      </c>
      <c r="C6" s="310"/>
      <c r="D6" s="310"/>
      <c r="E6" s="310"/>
      <c r="F6" s="310"/>
      <c r="G6" s="575"/>
      <c r="H6" s="576"/>
      <c r="I6" s="577"/>
      <c r="J6" s="354"/>
    </row>
    <row r="7" spans="1:11" x14ac:dyDescent="0.25">
      <c r="A7" s="126" t="s">
        <v>3</v>
      </c>
      <c r="B7" s="309" t="s">
        <v>566</v>
      </c>
      <c r="C7" s="310"/>
      <c r="D7" s="310"/>
      <c r="E7" s="310"/>
      <c r="F7" s="310"/>
      <c r="G7" s="575" t="s">
        <v>356</v>
      </c>
      <c r="H7" s="576"/>
      <c r="I7" s="577"/>
      <c r="J7" s="354"/>
    </row>
    <row r="8" spans="1:11" x14ac:dyDescent="0.25">
      <c r="A8" s="291" t="s">
        <v>59</v>
      </c>
      <c r="B8" s="309" t="s">
        <v>578</v>
      </c>
      <c r="C8" s="310"/>
      <c r="D8" s="310"/>
      <c r="E8" s="310"/>
      <c r="F8" s="310"/>
      <c r="G8" s="575"/>
      <c r="H8" s="576"/>
      <c r="I8" s="577"/>
      <c r="J8" s="354"/>
    </row>
    <row r="9" spans="1:11" x14ac:dyDescent="0.25">
      <c r="A9" s="295" t="s">
        <v>275</v>
      </c>
      <c r="B9" s="570" t="s">
        <v>271</v>
      </c>
      <c r="C9" s="570" t="s">
        <v>32</v>
      </c>
      <c r="D9" s="571" t="s">
        <v>504</v>
      </c>
      <c r="E9" s="293" t="s">
        <v>293</v>
      </c>
      <c r="F9" s="295" t="s">
        <v>505</v>
      </c>
      <c r="G9" s="287" t="s">
        <v>276</v>
      </c>
      <c r="H9" s="288">
        <v>282375.02</v>
      </c>
      <c r="I9" s="287" t="s">
        <v>277</v>
      </c>
      <c r="J9" s="288">
        <v>222300</v>
      </c>
    </row>
    <row r="10" spans="1:11" x14ac:dyDescent="0.25">
      <c r="A10" s="570" t="s">
        <v>5</v>
      </c>
      <c r="B10" s="570"/>
      <c r="C10" s="570"/>
      <c r="D10" s="571"/>
      <c r="E10" s="578" t="s">
        <v>33</v>
      </c>
      <c r="F10" s="578" t="s">
        <v>34</v>
      </c>
      <c r="G10" s="579" t="s">
        <v>38</v>
      </c>
      <c r="H10" s="579"/>
      <c r="I10" s="579" t="s">
        <v>270</v>
      </c>
      <c r="J10" s="579"/>
    </row>
    <row r="11" spans="1:11" ht="46.5" customHeight="1" x14ac:dyDescent="0.25">
      <c r="A11" s="570"/>
      <c r="B11" s="570"/>
      <c r="C11" s="570"/>
      <c r="D11" s="571"/>
      <c r="E11" s="578"/>
      <c r="F11" s="578"/>
      <c r="G11" s="294" t="s">
        <v>35</v>
      </c>
      <c r="H11" s="294" t="s">
        <v>36</v>
      </c>
      <c r="I11" s="294" t="s">
        <v>35</v>
      </c>
      <c r="J11" s="294" t="s">
        <v>36</v>
      </c>
    </row>
    <row r="12" spans="1:11" x14ac:dyDescent="0.25">
      <c r="A12" s="177">
        <v>1</v>
      </c>
      <c r="B12" s="177" t="s">
        <v>91</v>
      </c>
      <c r="C12" s="231" t="s">
        <v>291</v>
      </c>
      <c r="D12" s="178" t="s">
        <v>536</v>
      </c>
      <c r="E12" s="426" t="s">
        <v>39</v>
      </c>
      <c r="F12" s="289">
        <v>570</v>
      </c>
      <c r="G12" s="235">
        <v>390</v>
      </c>
      <c r="H12" s="232">
        <v>222300</v>
      </c>
      <c r="I12" s="290">
        <v>390</v>
      </c>
      <c r="J12" s="232">
        <v>222300</v>
      </c>
    </row>
    <row r="13" spans="1:11" ht="25.5" x14ac:dyDescent="0.25">
      <c r="A13" s="177">
        <v>3</v>
      </c>
      <c r="B13" s="177" t="s">
        <v>48</v>
      </c>
      <c r="C13" s="231">
        <v>94213</v>
      </c>
      <c r="D13" s="178" t="s">
        <v>654</v>
      </c>
      <c r="E13" s="426" t="s">
        <v>39</v>
      </c>
      <c r="F13" s="289">
        <v>620</v>
      </c>
      <c r="G13" s="235" t="s">
        <v>655</v>
      </c>
      <c r="H13" s="232">
        <v>58342</v>
      </c>
      <c r="I13" s="359"/>
      <c r="J13" s="360"/>
    </row>
    <row r="14" spans="1:11" x14ac:dyDescent="0.25">
      <c r="A14" s="177">
        <v>4</v>
      </c>
      <c r="B14" s="177" t="s">
        <v>48</v>
      </c>
      <c r="C14" s="231">
        <v>1001000135</v>
      </c>
      <c r="D14" s="178" t="s">
        <v>656</v>
      </c>
      <c r="E14" s="426" t="s">
        <v>108</v>
      </c>
      <c r="F14" s="289">
        <v>30.25</v>
      </c>
      <c r="G14" s="235">
        <v>57.29</v>
      </c>
      <c r="H14" s="232">
        <v>1733.02</v>
      </c>
      <c r="I14" s="359"/>
      <c r="J14" s="360"/>
    </row>
    <row r="16" spans="1:11" x14ac:dyDescent="0.25">
      <c r="A16" s="296" t="s">
        <v>280</v>
      </c>
      <c r="B16" s="555" t="s">
        <v>271</v>
      </c>
      <c r="C16" s="555" t="s">
        <v>32</v>
      </c>
      <c r="D16" s="556" t="s">
        <v>509</v>
      </c>
      <c r="E16" s="297" t="s">
        <v>293</v>
      </c>
      <c r="F16" s="296" t="s">
        <v>510</v>
      </c>
      <c r="G16" s="228" t="s">
        <v>276</v>
      </c>
      <c r="H16" s="229">
        <v>1.63</v>
      </c>
      <c r="I16" s="228" t="s">
        <v>277</v>
      </c>
      <c r="J16" s="229">
        <v>1.79</v>
      </c>
      <c r="K16" s="13"/>
    </row>
    <row r="17" spans="1:11" x14ac:dyDescent="0.25">
      <c r="A17" s="555" t="s">
        <v>5</v>
      </c>
      <c r="B17" s="555"/>
      <c r="C17" s="555"/>
      <c r="D17" s="556"/>
      <c r="E17" s="553" t="s">
        <v>33</v>
      </c>
      <c r="F17" s="553" t="s">
        <v>34</v>
      </c>
      <c r="G17" s="554" t="s">
        <v>38</v>
      </c>
      <c r="H17" s="554"/>
      <c r="I17" s="554" t="s">
        <v>270</v>
      </c>
      <c r="J17" s="554"/>
      <c r="K17" s="13"/>
    </row>
    <row r="18" spans="1:11" ht="25.5" x14ac:dyDescent="0.25">
      <c r="A18" s="555"/>
      <c r="B18" s="555"/>
      <c r="C18" s="555"/>
      <c r="D18" s="556"/>
      <c r="E18" s="553"/>
      <c r="F18" s="553"/>
      <c r="G18" s="298" t="s">
        <v>35</v>
      </c>
      <c r="H18" s="298" t="s">
        <v>36</v>
      </c>
      <c r="I18" s="298" t="s">
        <v>35</v>
      </c>
      <c r="J18" s="298" t="s">
        <v>36</v>
      </c>
      <c r="K18" s="13"/>
    </row>
    <row r="19" spans="1:11" x14ac:dyDescent="0.25">
      <c r="A19" s="177">
        <v>1</v>
      </c>
      <c r="B19" s="177" t="s">
        <v>48</v>
      </c>
      <c r="C19" s="231">
        <v>88316</v>
      </c>
      <c r="D19" s="178" t="s">
        <v>657</v>
      </c>
      <c r="E19" s="294" t="s">
        <v>645</v>
      </c>
      <c r="F19" s="176">
        <v>0.1</v>
      </c>
      <c r="G19" s="235" t="s">
        <v>658</v>
      </c>
      <c r="H19" s="233">
        <v>1.63</v>
      </c>
      <c r="I19" s="290" t="s">
        <v>659</v>
      </c>
      <c r="J19" s="233">
        <v>1.79</v>
      </c>
      <c r="K19" s="13"/>
    </row>
    <row r="21" spans="1:11" x14ac:dyDescent="0.25">
      <c r="A21" s="357" t="s">
        <v>317</v>
      </c>
      <c r="B21" s="555" t="s">
        <v>271</v>
      </c>
      <c r="C21" s="555" t="s">
        <v>32</v>
      </c>
      <c r="D21" s="557" t="s">
        <v>511</v>
      </c>
      <c r="E21" s="355" t="s">
        <v>293</v>
      </c>
      <c r="F21" s="357" t="s">
        <v>39</v>
      </c>
      <c r="G21" s="228" t="s">
        <v>276</v>
      </c>
      <c r="H21" s="229">
        <v>0.47</v>
      </c>
      <c r="K21" s="13"/>
    </row>
    <row r="22" spans="1:11" x14ac:dyDescent="0.25">
      <c r="A22" s="555" t="s">
        <v>5</v>
      </c>
      <c r="B22" s="555"/>
      <c r="C22" s="555"/>
      <c r="D22" s="557"/>
      <c r="E22" s="553" t="s">
        <v>33</v>
      </c>
      <c r="F22" s="553" t="s">
        <v>34</v>
      </c>
      <c r="G22" s="554" t="s">
        <v>38</v>
      </c>
      <c r="H22" s="554"/>
      <c r="K22" s="13"/>
    </row>
    <row r="23" spans="1:11" ht="25.5" x14ac:dyDescent="0.25">
      <c r="A23" s="555"/>
      <c r="B23" s="555"/>
      <c r="C23" s="555"/>
      <c r="D23" s="557"/>
      <c r="E23" s="553"/>
      <c r="F23" s="553"/>
      <c r="G23" s="356" t="s">
        <v>35</v>
      </c>
      <c r="H23" s="356" t="s">
        <v>36</v>
      </c>
      <c r="K23" s="13"/>
    </row>
    <row r="24" spans="1:11" ht="38.25" x14ac:dyDescent="0.25">
      <c r="A24" s="177">
        <v>1</v>
      </c>
      <c r="B24" s="230" t="s">
        <v>48</v>
      </c>
      <c r="C24" s="231">
        <v>73436</v>
      </c>
      <c r="D24" s="178" t="s">
        <v>660</v>
      </c>
      <c r="E24" s="358" t="s">
        <v>661</v>
      </c>
      <c r="F24" s="446">
        <v>1.5E-3</v>
      </c>
      <c r="G24" s="235" t="s">
        <v>662</v>
      </c>
      <c r="H24" s="232">
        <v>0.31</v>
      </c>
      <c r="K24" s="13"/>
    </row>
    <row r="25" spans="1:11" ht="38.25" x14ac:dyDescent="0.25">
      <c r="A25" s="177">
        <v>2</v>
      </c>
      <c r="B25" s="230" t="s">
        <v>48</v>
      </c>
      <c r="C25" s="231">
        <v>5684</v>
      </c>
      <c r="D25" s="178" t="s">
        <v>663</v>
      </c>
      <c r="E25" s="426" t="s">
        <v>661</v>
      </c>
      <c r="F25" s="234">
        <v>1E-3</v>
      </c>
      <c r="G25" s="235" t="s">
        <v>664</v>
      </c>
      <c r="H25" s="232">
        <v>0.16</v>
      </c>
      <c r="K25" s="13"/>
    </row>
    <row r="27" spans="1:11" x14ac:dyDescent="0.25">
      <c r="A27" s="398" t="s">
        <v>318</v>
      </c>
      <c r="B27" s="555" t="s">
        <v>271</v>
      </c>
      <c r="C27" s="555" t="s">
        <v>32</v>
      </c>
      <c r="D27" s="557" t="s">
        <v>512</v>
      </c>
      <c r="E27" s="396" t="s">
        <v>293</v>
      </c>
      <c r="F27" s="398" t="s">
        <v>108</v>
      </c>
      <c r="G27" s="228" t="s">
        <v>276</v>
      </c>
      <c r="H27" s="229">
        <v>6.17</v>
      </c>
      <c r="K27" s="13"/>
    </row>
    <row r="28" spans="1:11" x14ac:dyDescent="0.25">
      <c r="A28" s="555" t="s">
        <v>5</v>
      </c>
      <c r="B28" s="555"/>
      <c r="C28" s="555"/>
      <c r="D28" s="557"/>
      <c r="E28" s="553" t="s">
        <v>33</v>
      </c>
      <c r="F28" s="553" t="s">
        <v>34</v>
      </c>
      <c r="G28" s="554" t="s">
        <v>38</v>
      </c>
      <c r="H28" s="554"/>
      <c r="K28" s="13"/>
    </row>
    <row r="29" spans="1:11" ht="25.5" x14ac:dyDescent="0.25">
      <c r="A29" s="555"/>
      <c r="B29" s="555"/>
      <c r="C29" s="555"/>
      <c r="D29" s="557"/>
      <c r="E29" s="553"/>
      <c r="F29" s="553"/>
      <c r="G29" s="397" t="s">
        <v>35</v>
      </c>
      <c r="H29" s="397" t="s">
        <v>36</v>
      </c>
      <c r="K29" s="13"/>
    </row>
    <row r="30" spans="1:11" ht="25.5" x14ac:dyDescent="0.25">
      <c r="A30" s="177">
        <v>1</v>
      </c>
      <c r="B30" s="230" t="s">
        <v>48</v>
      </c>
      <c r="C30" s="231">
        <v>142</v>
      </c>
      <c r="D30" s="178" t="s">
        <v>665</v>
      </c>
      <c r="E30" s="399" t="s">
        <v>666</v>
      </c>
      <c r="F30" s="234">
        <v>2.3E-2</v>
      </c>
      <c r="G30" s="235" t="s">
        <v>667</v>
      </c>
      <c r="H30" s="232">
        <v>0.66</v>
      </c>
      <c r="K30" s="13"/>
    </row>
    <row r="31" spans="1:11" ht="38.25" x14ac:dyDescent="0.25">
      <c r="A31" s="177">
        <v>2</v>
      </c>
      <c r="B31" s="230" t="s">
        <v>48</v>
      </c>
      <c r="C31" s="231">
        <v>91285</v>
      </c>
      <c r="D31" s="178" t="s">
        <v>668</v>
      </c>
      <c r="E31" s="399" t="s">
        <v>669</v>
      </c>
      <c r="F31" s="234">
        <v>3.4000000000000002E-2</v>
      </c>
      <c r="G31" s="235" t="s">
        <v>670</v>
      </c>
      <c r="H31" s="232">
        <v>0.02</v>
      </c>
      <c r="K31" s="13"/>
    </row>
    <row r="32" spans="1:11" ht="38.25" x14ac:dyDescent="0.25">
      <c r="A32" s="177">
        <v>3</v>
      </c>
      <c r="B32" s="230" t="s">
        <v>48</v>
      </c>
      <c r="C32" s="231">
        <v>91283</v>
      </c>
      <c r="D32" s="178" t="s">
        <v>671</v>
      </c>
      <c r="E32" s="399" t="s">
        <v>661</v>
      </c>
      <c r="F32" s="234">
        <v>3.5999999999999997E-2</v>
      </c>
      <c r="G32" s="235" t="s">
        <v>672</v>
      </c>
      <c r="H32" s="232">
        <v>0.43</v>
      </c>
      <c r="K32" s="13"/>
    </row>
    <row r="33" spans="1:11" x14ac:dyDescent="0.25">
      <c r="A33" s="177">
        <v>4</v>
      </c>
      <c r="B33" s="230" t="s">
        <v>48</v>
      </c>
      <c r="C33" s="231">
        <v>88309</v>
      </c>
      <c r="D33" s="178" t="s">
        <v>673</v>
      </c>
      <c r="E33" s="426" t="s">
        <v>645</v>
      </c>
      <c r="F33" s="234">
        <v>0.05</v>
      </c>
      <c r="G33" s="235" t="s">
        <v>674</v>
      </c>
      <c r="H33" s="232">
        <v>0.99</v>
      </c>
      <c r="K33" s="13"/>
    </row>
    <row r="34" spans="1:11" x14ac:dyDescent="0.25">
      <c r="A34" s="177">
        <v>5</v>
      </c>
      <c r="B34" s="230" t="s">
        <v>48</v>
      </c>
      <c r="C34" s="231">
        <v>88316</v>
      </c>
      <c r="D34" s="178" t="s">
        <v>657</v>
      </c>
      <c r="E34" s="426" t="s">
        <v>645</v>
      </c>
      <c r="F34" s="234">
        <v>0.25</v>
      </c>
      <c r="G34" s="235" t="s">
        <v>658</v>
      </c>
      <c r="H34" s="232">
        <v>4.07</v>
      </c>
      <c r="K34" s="13"/>
    </row>
    <row r="36" spans="1:11" x14ac:dyDescent="0.25">
      <c r="A36" s="417" t="s">
        <v>325</v>
      </c>
      <c r="B36" s="555" t="s">
        <v>271</v>
      </c>
      <c r="C36" s="555" t="s">
        <v>32</v>
      </c>
      <c r="D36" s="557" t="s">
        <v>513</v>
      </c>
      <c r="E36" s="415" t="s">
        <v>293</v>
      </c>
      <c r="F36" s="417" t="s">
        <v>108</v>
      </c>
      <c r="G36" s="228" t="s">
        <v>276</v>
      </c>
      <c r="H36" s="229">
        <v>119.58</v>
      </c>
      <c r="K36" s="13"/>
    </row>
    <row r="37" spans="1:11" x14ac:dyDescent="0.25">
      <c r="A37" s="555" t="s">
        <v>5</v>
      </c>
      <c r="B37" s="555"/>
      <c r="C37" s="555"/>
      <c r="D37" s="557"/>
      <c r="E37" s="553" t="s">
        <v>33</v>
      </c>
      <c r="F37" s="553" t="s">
        <v>34</v>
      </c>
      <c r="G37" s="554" t="s">
        <v>38</v>
      </c>
      <c r="H37" s="554"/>
      <c r="K37" s="13"/>
    </row>
    <row r="38" spans="1:11" ht="25.5" x14ac:dyDescent="0.25">
      <c r="A38" s="555"/>
      <c r="B38" s="555"/>
      <c r="C38" s="555"/>
      <c r="D38" s="557"/>
      <c r="E38" s="553"/>
      <c r="F38" s="553"/>
      <c r="G38" s="416" t="s">
        <v>35</v>
      </c>
      <c r="H38" s="416" t="s">
        <v>36</v>
      </c>
      <c r="K38" s="13"/>
    </row>
    <row r="39" spans="1:11" x14ac:dyDescent="0.25">
      <c r="A39" s="177">
        <v>1</v>
      </c>
      <c r="B39" s="230" t="s">
        <v>48</v>
      </c>
      <c r="C39" s="231">
        <v>5318</v>
      </c>
      <c r="D39" s="178" t="s">
        <v>675</v>
      </c>
      <c r="E39" s="418" t="s">
        <v>676</v>
      </c>
      <c r="F39" s="234">
        <v>0.6</v>
      </c>
      <c r="G39" s="235" t="s">
        <v>677</v>
      </c>
      <c r="H39" s="232">
        <v>9.48</v>
      </c>
      <c r="K39" s="13"/>
    </row>
    <row r="40" spans="1:11" ht="25.5" x14ac:dyDescent="0.25">
      <c r="A40" s="177">
        <v>2</v>
      </c>
      <c r="B40" s="230" t="s">
        <v>48</v>
      </c>
      <c r="C40" s="231">
        <v>11964</v>
      </c>
      <c r="D40" s="178" t="s">
        <v>678</v>
      </c>
      <c r="E40" s="418" t="s">
        <v>626</v>
      </c>
      <c r="F40" s="234">
        <v>4</v>
      </c>
      <c r="G40" s="235" t="s">
        <v>679</v>
      </c>
      <c r="H40" s="232">
        <v>11.92</v>
      </c>
      <c r="K40" s="13"/>
    </row>
    <row r="41" spans="1:11" x14ac:dyDescent="0.25">
      <c r="A41" s="177">
        <v>3</v>
      </c>
      <c r="B41" s="230" t="s">
        <v>48</v>
      </c>
      <c r="C41" s="231">
        <v>88278</v>
      </c>
      <c r="D41" s="178" t="s">
        <v>680</v>
      </c>
      <c r="E41" s="418" t="s">
        <v>645</v>
      </c>
      <c r="F41" s="234">
        <v>0.82</v>
      </c>
      <c r="G41" s="235" t="s">
        <v>681</v>
      </c>
      <c r="H41" s="232">
        <v>16.989999999999998</v>
      </c>
      <c r="K41" s="13"/>
    </row>
    <row r="42" spans="1:11" x14ac:dyDescent="0.25">
      <c r="A42" s="177">
        <v>4</v>
      </c>
      <c r="B42" s="230" t="s">
        <v>48</v>
      </c>
      <c r="C42" s="231">
        <v>88310</v>
      </c>
      <c r="D42" s="178" t="s">
        <v>682</v>
      </c>
      <c r="E42" s="426" t="s">
        <v>645</v>
      </c>
      <c r="F42" s="234">
        <v>0.45</v>
      </c>
      <c r="G42" s="235" t="s">
        <v>683</v>
      </c>
      <c r="H42" s="232">
        <v>9.4499999999999993</v>
      </c>
      <c r="K42" s="13"/>
    </row>
    <row r="43" spans="1:11" x14ac:dyDescent="0.25">
      <c r="A43" s="177">
        <v>5</v>
      </c>
      <c r="B43" s="230" t="s">
        <v>48</v>
      </c>
      <c r="C43" s="231">
        <v>88316</v>
      </c>
      <c r="D43" s="178" t="s">
        <v>657</v>
      </c>
      <c r="E43" s="426" t="s">
        <v>645</v>
      </c>
      <c r="F43" s="234">
        <v>1</v>
      </c>
      <c r="G43" s="235" t="s">
        <v>658</v>
      </c>
      <c r="H43" s="232">
        <v>16.3</v>
      </c>
      <c r="K43" s="13"/>
    </row>
    <row r="44" spans="1:11" ht="25.5" x14ac:dyDescent="0.25">
      <c r="A44" s="177">
        <v>6</v>
      </c>
      <c r="B44" s="230" t="s">
        <v>48</v>
      </c>
      <c r="C44" s="231">
        <v>40598</v>
      </c>
      <c r="D44" s="178" t="s">
        <v>684</v>
      </c>
      <c r="E44" s="426" t="s">
        <v>685</v>
      </c>
      <c r="F44" s="446">
        <v>5.7456000000000005</v>
      </c>
      <c r="G44" s="235" t="s">
        <v>686</v>
      </c>
      <c r="H44" s="232">
        <v>55.44</v>
      </c>
      <c r="K44" s="13"/>
    </row>
    <row r="45" spans="1:11" x14ac:dyDescent="0.25">
      <c r="A45" s="432"/>
      <c r="B45" s="438"/>
      <c r="C45" s="433"/>
      <c r="D45" s="434"/>
      <c r="E45" s="435"/>
      <c r="F45" s="439"/>
      <c r="G45" s="437"/>
      <c r="H45" s="360"/>
      <c r="K45" s="13"/>
    </row>
    <row r="46" spans="1:11" x14ac:dyDescent="0.25">
      <c r="A46" s="417" t="s">
        <v>281</v>
      </c>
      <c r="B46" s="555" t="s">
        <v>271</v>
      </c>
      <c r="C46" s="555" t="s">
        <v>32</v>
      </c>
      <c r="D46" s="557" t="s">
        <v>514</v>
      </c>
      <c r="E46" s="415" t="s">
        <v>293</v>
      </c>
      <c r="F46" s="417" t="s">
        <v>39</v>
      </c>
      <c r="G46" s="228" t="s">
        <v>276</v>
      </c>
      <c r="H46" s="229">
        <v>94.1</v>
      </c>
      <c r="K46" s="13"/>
    </row>
    <row r="47" spans="1:11" x14ac:dyDescent="0.25">
      <c r="A47" s="555" t="s">
        <v>5</v>
      </c>
      <c r="B47" s="555"/>
      <c r="C47" s="555"/>
      <c r="D47" s="557"/>
      <c r="E47" s="553" t="s">
        <v>33</v>
      </c>
      <c r="F47" s="553" t="s">
        <v>34</v>
      </c>
      <c r="G47" s="554" t="s">
        <v>38</v>
      </c>
      <c r="H47" s="554"/>
      <c r="K47" s="13"/>
    </row>
    <row r="48" spans="1:11" ht="25.5" x14ac:dyDescent="0.25">
      <c r="A48" s="555"/>
      <c r="B48" s="555"/>
      <c r="C48" s="555"/>
      <c r="D48" s="557"/>
      <c r="E48" s="553"/>
      <c r="F48" s="553"/>
      <c r="G48" s="416" t="s">
        <v>35</v>
      </c>
      <c r="H48" s="416" t="s">
        <v>36</v>
      </c>
      <c r="K48" s="13"/>
    </row>
    <row r="49" spans="1:11" ht="25.5" x14ac:dyDescent="0.25">
      <c r="A49" s="177">
        <v>1</v>
      </c>
      <c r="B49" s="230" t="s">
        <v>48</v>
      </c>
      <c r="C49" s="231">
        <v>94213</v>
      </c>
      <c r="D49" s="178" t="s">
        <v>654</v>
      </c>
      <c r="E49" s="418" t="s">
        <v>39</v>
      </c>
      <c r="F49" s="234">
        <v>1</v>
      </c>
      <c r="G49" s="235" t="s">
        <v>655</v>
      </c>
      <c r="H49" s="232">
        <v>94.1</v>
      </c>
      <c r="K49" s="13"/>
    </row>
    <row r="51" spans="1:11" x14ac:dyDescent="0.25">
      <c r="A51" s="296" t="s">
        <v>282</v>
      </c>
      <c r="B51" s="555" t="s">
        <v>271</v>
      </c>
      <c r="C51" s="555" t="s">
        <v>32</v>
      </c>
      <c r="D51" s="556" t="s">
        <v>515</v>
      </c>
      <c r="E51" s="297" t="s">
        <v>293</v>
      </c>
      <c r="F51" s="296" t="s">
        <v>39</v>
      </c>
      <c r="G51" s="228" t="s">
        <v>276</v>
      </c>
      <c r="H51" s="229">
        <v>823.80000000000007</v>
      </c>
      <c r="I51" s="228" t="s">
        <v>277</v>
      </c>
      <c r="J51" s="229">
        <v>592.40000000000009</v>
      </c>
      <c r="K51" s="13"/>
    </row>
    <row r="52" spans="1:11" x14ac:dyDescent="0.25">
      <c r="A52" s="555" t="s">
        <v>5</v>
      </c>
      <c r="B52" s="555"/>
      <c r="C52" s="555"/>
      <c r="D52" s="556"/>
      <c r="E52" s="553" t="s">
        <v>33</v>
      </c>
      <c r="F52" s="553" t="s">
        <v>34</v>
      </c>
      <c r="G52" s="554" t="s">
        <v>38</v>
      </c>
      <c r="H52" s="554"/>
      <c r="I52" s="554" t="s">
        <v>270</v>
      </c>
      <c r="J52" s="554"/>
      <c r="K52" s="13"/>
    </row>
    <row r="53" spans="1:11" ht="36.75" customHeight="1" x14ac:dyDescent="0.25">
      <c r="A53" s="555"/>
      <c r="B53" s="555"/>
      <c r="C53" s="555"/>
      <c r="D53" s="556"/>
      <c r="E53" s="553"/>
      <c r="F53" s="553"/>
      <c r="G53" s="298" t="s">
        <v>35</v>
      </c>
      <c r="H53" s="298" t="s">
        <v>36</v>
      </c>
      <c r="I53" s="298" t="s">
        <v>35</v>
      </c>
      <c r="J53" s="298" t="s">
        <v>36</v>
      </c>
      <c r="K53" s="13"/>
    </row>
    <row r="54" spans="1:11" ht="25.5" x14ac:dyDescent="0.25">
      <c r="A54" s="177">
        <v>1</v>
      </c>
      <c r="B54" s="177" t="s">
        <v>48</v>
      </c>
      <c r="C54" s="175">
        <v>7696</v>
      </c>
      <c r="D54" s="178" t="s">
        <v>687</v>
      </c>
      <c r="E54" s="294" t="s">
        <v>688</v>
      </c>
      <c r="F54" s="176">
        <v>5</v>
      </c>
      <c r="G54" s="235" t="s">
        <v>689</v>
      </c>
      <c r="H54" s="232">
        <v>487.9</v>
      </c>
      <c r="I54" s="290" t="s">
        <v>690</v>
      </c>
      <c r="J54" s="232">
        <v>480.3</v>
      </c>
      <c r="K54" s="13"/>
    </row>
    <row r="55" spans="1:11" ht="25.5" x14ac:dyDescent="0.25">
      <c r="A55" s="177">
        <v>2</v>
      </c>
      <c r="B55" s="177" t="s">
        <v>48</v>
      </c>
      <c r="C55" s="175">
        <v>7162</v>
      </c>
      <c r="D55" s="178" t="s">
        <v>691</v>
      </c>
      <c r="E55" s="294" t="s">
        <v>692</v>
      </c>
      <c r="F55" s="176">
        <v>1.1000000000000001</v>
      </c>
      <c r="G55" s="235" t="s">
        <v>693</v>
      </c>
      <c r="H55" s="232">
        <v>84.24</v>
      </c>
      <c r="I55" s="290" t="s">
        <v>694</v>
      </c>
      <c r="J55" s="232">
        <v>84.13</v>
      </c>
      <c r="K55" s="13"/>
    </row>
    <row r="56" spans="1:11" x14ac:dyDescent="0.25">
      <c r="A56" s="177">
        <v>3</v>
      </c>
      <c r="B56" s="177" t="s">
        <v>48</v>
      </c>
      <c r="C56" s="175">
        <v>7288</v>
      </c>
      <c r="D56" s="178" t="s">
        <v>695</v>
      </c>
      <c r="E56" s="294" t="s">
        <v>676</v>
      </c>
      <c r="F56" s="176">
        <v>0.82</v>
      </c>
      <c r="G56" s="235" t="s">
        <v>696</v>
      </c>
      <c r="H56" s="232">
        <v>27.69</v>
      </c>
      <c r="I56" s="290" t="s">
        <v>697</v>
      </c>
      <c r="J56" s="232">
        <v>27.97</v>
      </c>
      <c r="K56" s="13"/>
    </row>
    <row r="57" spans="1:11" x14ac:dyDescent="0.25">
      <c r="A57" s="177">
        <v>4</v>
      </c>
      <c r="B57" s="177" t="s">
        <v>49</v>
      </c>
      <c r="C57" s="175">
        <v>7548</v>
      </c>
      <c r="D57" s="178" t="s">
        <v>516</v>
      </c>
      <c r="E57" s="350" t="s">
        <v>106</v>
      </c>
      <c r="F57" s="176">
        <v>2</v>
      </c>
      <c r="G57" s="235">
        <v>9.0500000000000007</v>
      </c>
      <c r="H57" s="232">
        <v>18.100000000000001</v>
      </c>
      <c r="I57" s="359"/>
      <c r="J57" s="360"/>
      <c r="K57" s="13"/>
    </row>
    <row r="58" spans="1:11" ht="38.25" x14ac:dyDescent="0.25">
      <c r="A58" s="177">
        <v>5</v>
      </c>
      <c r="B58" s="177" t="s">
        <v>48</v>
      </c>
      <c r="C58" s="175">
        <v>11461</v>
      </c>
      <c r="D58" s="178" t="s">
        <v>698</v>
      </c>
      <c r="E58" s="426" t="s">
        <v>626</v>
      </c>
      <c r="F58" s="176">
        <v>1</v>
      </c>
      <c r="G58" s="235" t="s">
        <v>699</v>
      </c>
      <c r="H58" s="232">
        <v>10.6</v>
      </c>
      <c r="I58" s="359"/>
      <c r="J58" s="360"/>
      <c r="K58" s="13"/>
    </row>
    <row r="59" spans="1:11" x14ac:dyDescent="0.25">
      <c r="A59" s="177">
        <v>6</v>
      </c>
      <c r="B59" s="177" t="s">
        <v>48</v>
      </c>
      <c r="C59" s="175">
        <v>88317</v>
      </c>
      <c r="D59" s="178" t="s">
        <v>700</v>
      </c>
      <c r="E59" s="350" t="s">
        <v>645</v>
      </c>
      <c r="F59" s="176">
        <v>2.2000000000000002</v>
      </c>
      <c r="G59" s="235" t="s">
        <v>701</v>
      </c>
      <c r="H59" s="232">
        <v>48.42</v>
      </c>
      <c r="I59" s="359"/>
      <c r="J59" s="360"/>
      <c r="K59" s="13"/>
    </row>
    <row r="60" spans="1:11" x14ac:dyDescent="0.25">
      <c r="A60" s="177">
        <v>7</v>
      </c>
      <c r="B60" s="177" t="s">
        <v>48</v>
      </c>
      <c r="C60" s="175">
        <v>88315</v>
      </c>
      <c r="D60" s="178" t="s">
        <v>702</v>
      </c>
      <c r="E60" s="350" t="s">
        <v>645</v>
      </c>
      <c r="F60" s="176">
        <v>2.2000000000000002</v>
      </c>
      <c r="G60" s="235" t="s">
        <v>703</v>
      </c>
      <c r="H60" s="232">
        <v>44.33</v>
      </c>
      <c r="I60" s="359"/>
      <c r="J60" s="360"/>
      <c r="K60" s="13"/>
    </row>
    <row r="61" spans="1:11" x14ac:dyDescent="0.25">
      <c r="A61" s="177">
        <v>8</v>
      </c>
      <c r="B61" s="177" t="s">
        <v>48</v>
      </c>
      <c r="C61" s="175">
        <v>88310</v>
      </c>
      <c r="D61" s="178" t="s">
        <v>682</v>
      </c>
      <c r="E61" s="426" t="s">
        <v>645</v>
      </c>
      <c r="F61" s="176">
        <v>1</v>
      </c>
      <c r="G61" s="235" t="s">
        <v>683</v>
      </c>
      <c r="H61" s="232">
        <v>21.02</v>
      </c>
      <c r="I61" s="359"/>
      <c r="J61" s="360"/>
      <c r="K61" s="13"/>
    </row>
    <row r="62" spans="1:11" x14ac:dyDescent="0.25">
      <c r="A62" s="177">
        <v>9</v>
      </c>
      <c r="B62" s="177" t="s">
        <v>48</v>
      </c>
      <c r="C62" s="175">
        <v>88316</v>
      </c>
      <c r="D62" s="178" t="s">
        <v>657</v>
      </c>
      <c r="E62" s="426" t="s">
        <v>645</v>
      </c>
      <c r="F62" s="176">
        <v>5</v>
      </c>
      <c r="G62" s="235" t="s">
        <v>658</v>
      </c>
      <c r="H62" s="232">
        <v>81.5</v>
      </c>
      <c r="I62" s="359"/>
      <c r="J62" s="360"/>
      <c r="K62" s="13"/>
    </row>
    <row r="63" spans="1:11" x14ac:dyDescent="0.25">
      <c r="A63" s="179"/>
      <c r="B63" s="179"/>
      <c r="C63" s="179"/>
      <c r="D63" s="179"/>
      <c r="E63" s="179"/>
      <c r="F63" s="179"/>
      <c r="G63" s="179"/>
      <c r="H63" s="179"/>
      <c r="I63" s="179"/>
      <c r="J63" s="179"/>
      <c r="K63" s="13"/>
    </row>
    <row r="64" spans="1:11" x14ac:dyDescent="0.25">
      <c r="A64" s="296" t="s">
        <v>283</v>
      </c>
      <c r="B64" s="555" t="s">
        <v>271</v>
      </c>
      <c r="C64" s="555" t="s">
        <v>32</v>
      </c>
      <c r="D64" s="556" t="s">
        <v>527</v>
      </c>
      <c r="E64" s="297" t="s">
        <v>293</v>
      </c>
      <c r="F64" s="296" t="s">
        <v>106</v>
      </c>
      <c r="G64" s="228" t="s">
        <v>276</v>
      </c>
      <c r="H64" s="229">
        <v>4099.45</v>
      </c>
      <c r="I64" s="228" t="s">
        <v>277</v>
      </c>
      <c r="J64" s="229">
        <v>3940.16</v>
      </c>
      <c r="K64" s="13"/>
    </row>
    <row r="65" spans="1:11" x14ac:dyDescent="0.25">
      <c r="A65" s="555" t="s">
        <v>5</v>
      </c>
      <c r="B65" s="555"/>
      <c r="C65" s="555"/>
      <c r="D65" s="556"/>
      <c r="E65" s="553" t="s">
        <v>33</v>
      </c>
      <c r="F65" s="553" t="s">
        <v>34</v>
      </c>
      <c r="G65" s="554" t="s">
        <v>38</v>
      </c>
      <c r="H65" s="554"/>
      <c r="I65" s="554" t="s">
        <v>270</v>
      </c>
      <c r="J65" s="554"/>
      <c r="K65" s="13"/>
    </row>
    <row r="66" spans="1:11" ht="25.5" x14ac:dyDescent="0.25">
      <c r="A66" s="555"/>
      <c r="B66" s="555"/>
      <c r="C66" s="555"/>
      <c r="D66" s="556"/>
      <c r="E66" s="553"/>
      <c r="F66" s="553"/>
      <c r="G66" s="298" t="s">
        <v>35</v>
      </c>
      <c r="H66" s="298" t="s">
        <v>36</v>
      </c>
      <c r="I66" s="298" t="s">
        <v>35</v>
      </c>
      <c r="J66" s="298" t="s">
        <v>36</v>
      </c>
      <c r="K66" s="13"/>
    </row>
    <row r="67" spans="1:11" ht="25.5" x14ac:dyDescent="0.25">
      <c r="A67" s="177">
        <v>1</v>
      </c>
      <c r="B67" s="177" t="s">
        <v>91</v>
      </c>
      <c r="C67" s="175" t="s">
        <v>292</v>
      </c>
      <c r="D67" s="178" t="s">
        <v>526</v>
      </c>
      <c r="E67" s="426" t="s">
        <v>106</v>
      </c>
      <c r="F67" s="176">
        <v>1</v>
      </c>
      <c r="G67" s="235">
        <v>3900</v>
      </c>
      <c r="H67" s="232">
        <v>3900</v>
      </c>
      <c r="I67" s="290">
        <v>3900</v>
      </c>
      <c r="J67" s="232">
        <v>3900</v>
      </c>
      <c r="K67" s="13"/>
    </row>
    <row r="68" spans="1:11" x14ac:dyDescent="0.25">
      <c r="A68" s="177">
        <v>2</v>
      </c>
      <c r="B68" s="177" t="s">
        <v>48</v>
      </c>
      <c r="C68" s="175">
        <v>88242</v>
      </c>
      <c r="D68" s="178" t="s">
        <v>704</v>
      </c>
      <c r="E68" s="294" t="s">
        <v>645</v>
      </c>
      <c r="F68" s="176">
        <v>1</v>
      </c>
      <c r="G68" s="235" t="s">
        <v>705</v>
      </c>
      <c r="H68" s="232">
        <v>16.350000000000001</v>
      </c>
      <c r="I68" s="290" t="s">
        <v>706</v>
      </c>
      <c r="J68" s="232">
        <v>18</v>
      </c>
      <c r="K68" s="13"/>
    </row>
    <row r="69" spans="1:11" x14ac:dyDescent="0.25">
      <c r="A69" s="177">
        <v>3</v>
      </c>
      <c r="B69" s="177" t="s">
        <v>48</v>
      </c>
      <c r="C69" s="175">
        <v>88309</v>
      </c>
      <c r="D69" s="178" t="s">
        <v>673</v>
      </c>
      <c r="E69" s="294" t="s">
        <v>645</v>
      </c>
      <c r="F69" s="176">
        <v>1</v>
      </c>
      <c r="G69" s="235" t="s">
        <v>674</v>
      </c>
      <c r="H69" s="232">
        <v>19.940000000000001</v>
      </c>
      <c r="I69" s="290" t="s">
        <v>707</v>
      </c>
      <c r="J69" s="232">
        <v>22.16</v>
      </c>
      <c r="K69" s="13"/>
    </row>
    <row r="70" spans="1:11" ht="25.5" x14ac:dyDescent="0.25">
      <c r="A70" s="177">
        <v>4</v>
      </c>
      <c r="B70" s="177" t="s">
        <v>48</v>
      </c>
      <c r="C70" s="175">
        <v>94970</v>
      </c>
      <c r="D70" s="178" t="s">
        <v>708</v>
      </c>
      <c r="E70" s="426" t="s">
        <v>510</v>
      </c>
      <c r="F70" s="176">
        <v>0.12</v>
      </c>
      <c r="G70" s="235" t="s">
        <v>709</v>
      </c>
      <c r="H70" s="232">
        <v>52.68</v>
      </c>
      <c r="I70" s="359"/>
      <c r="J70" s="360"/>
      <c r="K70" s="13"/>
    </row>
    <row r="71" spans="1:11" ht="25.5" x14ac:dyDescent="0.25">
      <c r="A71" s="177">
        <v>5</v>
      </c>
      <c r="B71" s="177" t="s">
        <v>48</v>
      </c>
      <c r="C71" s="175">
        <v>103670</v>
      </c>
      <c r="D71" s="178" t="s">
        <v>710</v>
      </c>
      <c r="E71" s="426" t="s">
        <v>510</v>
      </c>
      <c r="F71" s="176">
        <v>0.12</v>
      </c>
      <c r="G71" s="235" t="s">
        <v>711</v>
      </c>
      <c r="H71" s="232">
        <v>26.4</v>
      </c>
      <c r="I71" s="359"/>
      <c r="J71" s="360"/>
      <c r="K71" s="13"/>
    </row>
    <row r="72" spans="1:11" x14ac:dyDescent="0.25">
      <c r="A72" s="177">
        <v>6</v>
      </c>
      <c r="B72" s="177" t="s">
        <v>48</v>
      </c>
      <c r="C72" s="175">
        <v>88312</v>
      </c>
      <c r="D72" s="178" t="s">
        <v>712</v>
      </c>
      <c r="E72" s="426" t="s">
        <v>645</v>
      </c>
      <c r="F72" s="176">
        <v>4</v>
      </c>
      <c r="G72" s="235" t="s">
        <v>683</v>
      </c>
      <c r="H72" s="232">
        <v>84.08</v>
      </c>
      <c r="I72" s="359"/>
      <c r="J72" s="360"/>
      <c r="K72" s="13"/>
    </row>
    <row r="73" spans="1:11" x14ac:dyDescent="0.25">
      <c r="A73" s="432"/>
      <c r="B73" s="432"/>
      <c r="C73" s="440"/>
      <c r="D73" s="434"/>
      <c r="E73" s="435"/>
      <c r="F73" s="436"/>
      <c r="G73" s="437"/>
      <c r="H73" s="360"/>
      <c r="I73" s="359"/>
      <c r="J73" s="360"/>
      <c r="K73" s="13"/>
    </row>
    <row r="74" spans="1:11" x14ac:dyDescent="0.25">
      <c r="A74" s="432"/>
      <c r="B74" s="432"/>
      <c r="C74" s="440"/>
      <c r="D74" s="434"/>
      <c r="E74" s="435"/>
      <c r="F74" s="436"/>
      <c r="G74" s="437"/>
      <c r="H74" s="360"/>
      <c r="I74" s="359"/>
      <c r="J74" s="360"/>
      <c r="K74" s="13"/>
    </row>
    <row r="75" spans="1:11" x14ac:dyDescent="0.25">
      <c r="A75" s="432"/>
      <c r="B75" s="432"/>
      <c r="C75" s="440"/>
      <c r="D75" s="434"/>
      <c r="E75" s="435"/>
      <c r="F75" s="436"/>
      <c r="G75" s="437"/>
      <c r="H75" s="360"/>
      <c r="I75" s="359"/>
      <c r="J75" s="360"/>
      <c r="K75" s="13"/>
    </row>
    <row r="76" spans="1:11" x14ac:dyDescent="0.25">
      <c r="A76" s="432"/>
      <c r="B76" s="432"/>
      <c r="C76" s="440"/>
      <c r="D76" s="434"/>
      <c r="E76" s="435"/>
      <c r="F76" s="436"/>
      <c r="G76" s="437"/>
      <c r="H76" s="360"/>
      <c r="I76" s="359"/>
      <c r="J76" s="360"/>
      <c r="K76" s="13"/>
    </row>
    <row r="77" spans="1:11" x14ac:dyDescent="0.25">
      <c r="A77" s="425" t="s">
        <v>284</v>
      </c>
      <c r="B77" s="555" t="s">
        <v>271</v>
      </c>
      <c r="C77" s="555" t="s">
        <v>32</v>
      </c>
      <c r="D77" s="556" t="s">
        <v>559</v>
      </c>
      <c r="E77" s="423" t="s">
        <v>293</v>
      </c>
      <c r="F77" s="425" t="s">
        <v>39</v>
      </c>
      <c r="G77" s="228" t="s">
        <v>276</v>
      </c>
      <c r="H77" s="229">
        <v>216.04000000000002</v>
      </c>
      <c r="I77" s="359"/>
      <c r="J77" s="360"/>
      <c r="K77" s="13"/>
    </row>
    <row r="78" spans="1:11" x14ac:dyDescent="0.25">
      <c r="A78" s="555" t="s">
        <v>5</v>
      </c>
      <c r="B78" s="555"/>
      <c r="C78" s="555"/>
      <c r="D78" s="556"/>
      <c r="E78" s="553" t="s">
        <v>33</v>
      </c>
      <c r="F78" s="553" t="s">
        <v>34</v>
      </c>
      <c r="G78" s="554" t="s">
        <v>38</v>
      </c>
      <c r="H78" s="554"/>
      <c r="I78" s="359"/>
      <c r="J78" s="360"/>
      <c r="K78" s="13"/>
    </row>
    <row r="79" spans="1:11" ht="25.5" x14ac:dyDescent="0.25">
      <c r="A79" s="555"/>
      <c r="B79" s="555"/>
      <c r="C79" s="555"/>
      <c r="D79" s="556"/>
      <c r="E79" s="553"/>
      <c r="F79" s="553"/>
      <c r="G79" s="424" t="s">
        <v>35</v>
      </c>
      <c r="H79" s="424" t="s">
        <v>36</v>
      </c>
      <c r="I79" s="359"/>
      <c r="J79" s="360"/>
      <c r="K79" s="13"/>
    </row>
    <row r="80" spans="1:11" ht="38.25" x14ac:dyDescent="0.25">
      <c r="A80" s="177">
        <v>1</v>
      </c>
      <c r="B80" s="177" t="s">
        <v>48</v>
      </c>
      <c r="C80" s="177">
        <v>103337</v>
      </c>
      <c r="D80" s="178" t="s">
        <v>713</v>
      </c>
      <c r="E80" s="426" t="s">
        <v>39</v>
      </c>
      <c r="F80" s="176">
        <v>1.1000000000000001</v>
      </c>
      <c r="G80" s="235" t="s">
        <v>714</v>
      </c>
      <c r="H80" s="232">
        <v>77.02</v>
      </c>
      <c r="I80" s="359"/>
      <c r="J80" s="360"/>
      <c r="K80" s="13"/>
    </row>
    <row r="81" spans="1:11" ht="25.5" x14ac:dyDescent="0.25">
      <c r="A81" s="177">
        <v>2</v>
      </c>
      <c r="B81" s="177" t="s">
        <v>48</v>
      </c>
      <c r="C81" s="177">
        <v>1501000100</v>
      </c>
      <c r="D81" s="178" t="s">
        <v>715</v>
      </c>
      <c r="E81" s="426" t="s">
        <v>39</v>
      </c>
      <c r="F81" s="176">
        <v>2</v>
      </c>
      <c r="G81" s="235">
        <v>6.21</v>
      </c>
      <c r="H81" s="232">
        <v>12.42</v>
      </c>
      <c r="I81" s="359"/>
      <c r="J81" s="360"/>
      <c r="K81" s="13"/>
    </row>
    <row r="82" spans="1:11" ht="38.25" x14ac:dyDescent="0.25">
      <c r="A82" s="177">
        <v>3</v>
      </c>
      <c r="B82" s="177" t="s">
        <v>48</v>
      </c>
      <c r="C82" s="177">
        <v>87775</v>
      </c>
      <c r="D82" s="178" t="s">
        <v>716</v>
      </c>
      <c r="E82" s="426" t="s">
        <v>39</v>
      </c>
      <c r="F82" s="176">
        <v>2</v>
      </c>
      <c r="G82" s="235" t="s">
        <v>717</v>
      </c>
      <c r="H82" s="232">
        <v>96.12</v>
      </c>
      <c r="I82" s="359"/>
      <c r="J82" s="360"/>
      <c r="K82" s="13"/>
    </row>
    <row r="83" spans="1:11" ht="25.5" x14ac:dyDescent="0.25">
      <c r="A83" s="177">
        <v>4</v>
      </c>
      <c r="B83" s="177" t="s">
        <v>48</v>
      </c>
      <c r="C83" s="177">
        <v>88485</v>
      </c>
      <c r="D83" s="178" t="s">
        <v>718</v>
      </c>
      <c r="E83" s="426" t="s">
        <v>39</v>
      </c>
      <c r="F83" s="176">
        <v>2</v>
      </c>
      <c r="G83" s="235" t="s">
        <v>719</v>
      </c>
      <c r="H83" s="232">
        <v>4.5199999999999996</v>
      </c>
      <c r="I83" s="359"/>
      <c r="J83" s="360"/>
      <c r="K83" s="13"/>
    </row>
    <row r="84" spans="1:11" ht="25.5" x14ac:dyDescent="0.25">
      <c r="A84" s="177">
        <v>5</v>
      </c>
      <c r="B84" s="177" t="s">
        <v>48</v>
      </c>
      <c r="C84" s="177">
        <v>88489</v>
      </c>
      <c r="D84" s="178" t="s">
        <v>720</v>
      </c>
      <c r="E84" s="426" t="s">
        <v>39</v>
      </c>
      <c r="F84" s="176">
        <v>2</v>
      </c>
      <c r="G84" s="235" t="s">
        <v>721</v>
      </c>
      <c r="H84" s="232">
        <v>25.96</v>
      </c>
      <c r="I84" s="359"/>
      <c r="J84" s="360"/>
      <c r="K84" s="13"/>
    </row>
    <row r="86" spans="1:11" x14ac:dyDescent="0.25">
      <c r="A86" s="429" t="s">
        <v>556</v>
      </c>
      <c r="B86" s="555" t="s">
        <v>271</v>
      </c>
      <c r="C86" s="555" t="s">
        <v>32</v>
      </c>
      <c r="D86" s="556" t="s">
        <v>558</v>
      </c>
      <c r="E86" s="428" t="s">
        <v>293</v>
      </c>
      <c r="F86" s="429" t="s">
        <v>106</v>
      </c>
      <c r="G86" s="228" t="s">
        <v>276</v>
      </c>
      <c r="H86" s="229">
        <v>388.62</v>
      </c>
    </row>
    <row r="87" spans="1:11" x14ac:dyDescent="0.25">
      <c r="A87" s="555" t="s">
        <v>5</v>
      </c>
      <c r="B87" s="555"/>
      <c r="C87" s="555"/>
      <c r="D87" s="556"/>
      <c r="E87" s="553" t="s">
        <v>33</v>
      </c>
      <c r="F87" s="553" t="s">
        <v>34</v>
      </c>
      <c r="G87" s="554" t="s">
        <v>38</v>
      </c>
      <c r="H87" s="554"/>
    </row>
    <row r="88" spans="1:11" ht="25.5" x14ac:dyDescent="0.25">
      <c r="A88" s="555"/>
      <c r="B88" s="555"/>
      <c r="C88" s="555"/>
      <c r="D88" s="556"/>
      <c r="E88" s="553"/>
      <c r="F88" s="553"/>
      <c r="G88" s="430" t="s">
        <v>35</v>
      </c>
      <c r="H88" s="430" t="s">
        <v>36</v>
      </c>
    </row>
    <row r="89" spans="1:11" ht="38.25" customHeight="1" x14ac:dyDescent="0.25">
      <c r="A89" s="177">
        <v>1</v>
      </c>
      <c r="B89" s="177" t="s">
        <v>49</v>
      </c>
      <c r="C89" s="177">
        <v>3495</v>
      </c>
      <c r="D89" s="178" t="s">
        <v>557</v>
      </c>
      <c r="E89" s="431" t="s">
        <v>106</v>
      </c>
      <c r="F89" s="176">
        <v>1</v>
      </c>
      <c r="G89" s="235">
        <v>359.85</v>
      </c>
      <c r="H89" s="232">
        <v>359.85</v>
      </c>
    </row>
    <row r="90" spans="1:11" x14ac:dyDescent="0.25">
      <c r="A90" s="177">
        <v>2</v>
      </c>
      <c r="B90" s="177" t="s">
        <v>48</v>
      </c>
      <c r="C90" s="177">
        <v>88247</v>
      </c>
      <c r="D90" s="178" t="s">
        <v>722</v>
      </c>
      <c r="E90" s="431" t="s">
        <v>645</v>
      </c>
      <c r="F90" s="176">
        <v>0.58799999999999997</v>
      </c>
      <c r="G90" s="235" t="s">
        <v>723</v>
      </c>
      <c r="H90" s="232">
        <v>11.81</v>
      </c>
    </row>
    <row r="91" spans="1:11" x14ac:dyDescent="0.25">
      <c r="A91" s="177">
        <v>3</v>
      </c>
      <c r="B91" s="177" t="s">
        <v>48</v>
      </c>
      <c r="C91" s="177">
        <v>88264</v>
      </c>
      <c r="D91" s="178" t="s">
        <v>724</v>
      </c>
      <c r="E91" s="431" t="s">
        <v>645</v>
      </c>
      <c r="F91" s="176">
        <v>0.58799999999999997</v>
      </c>
      <c r="G91" s="235" t="s">
        <v>725</v>
      </c>
      <c r="H91" s="232">
        <v>13.77</v>
      </c>
    </row>
    <row r="92" spans="1:11" ht="25.5" x14ac:dyDescent="0.25">
      <c r="A92" s="177">
        <v>4</v>
      </c>
      <c r="B92" s="177" t="s">
        <v>48</v>
      </c>
      <c r="C92" s="177">
        <v>21127</v>
      </c>
      <c r="D92" s="178" t="s">
        <v>726</v>
      </c>
      <c r="E92" s="431" t="s">
        <v>106</v>
      </c>
      <c r="F92" s="176">
        <v>1</v>
      </c>
      <c r="G92" s="235" t="s">
        <v>727</v>
      </c>
      <c r="H92" s="232">
        <v>3.19</v>
      </c>
    </row>
  </sheetData>
  <autoFilter ref="A1:J84"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80">
    <mergeCell ref="E37:E38"/>
    <mergeCell ref="B77:B79"/>
    <mergeCell ref="C77:C79"/>
    <mergeCell ref="D77:D79"/>
    <mergeCell ref="A78:A79"/>
    <mergeCell ref="E78:E79"/>
    <mergeCell ref="B51:B53"/>
    <mergeCell ref="C51:C53"/>
    <mergeCell ref="D51:D53"/>
    <mergeCell ref="A22:A23"/>
    <mergeCell ref="E22:E23"/>
    <mergeCell ref="A47:A48"/>
    <mergeCell ref="E47:E48"/>
    <mergeCell ref="F47:F48"/>
    <mergeCell ref="B27:B29"/>
    <mergeCell ref="C27:C29"/>
    <mergeCell ref="D27:D29"/>
    <mergeCell ref="A28:A29"/>
    <mergeCell ref="E28:E29"/>
    <mergeCell ref="F28:F29"/>
    <mergeCell ref="F37:F38"/>
    <mergeCell ref="B46:B48"/>
    <mergeCell ref="C46:C48"/>
    <mergeCell ref="D46:D48"/>
    <mergeCell ref="B36:B38"/>
    <mergeCell ref="G5:I6"/>
    <mergeCell ref="G7:I8"/>
    <mergeCell ref="C16:C18"/>
    <mergeCell ref="D16:D18"/>
    <mergeCell ref="A17:A18"/>
    <mergeCell ref="E17:E18"/>
    <mergeCell ref="F17:F18"/>
    <mergeCell ref="G17:H17"/>
    <mergeCell ref="E10:E11"/>
    <mergeCell ref="F10:F11"/>
    <mergeCell ref="G10:H10"/>
    <mergeCell ref="I10:J10"/>
    <mergeCell ref="B16:B18"/>
    <mergeCell ref="I65:J65"/>
    <mergeCell ref="D1:J1"/>
    <mergeCell ref="D2:J2"/>
    <mergeCell ref="D3:J3"/>
    <mergeCell ref="A4:J4"/>
    <mergeCell ref="A52:A53"/>
    <mergeCell ref="E52:E53"/>
    <mergeCell ref="F52:F53"/>
    <mergeCell ref="G52:H52"/>
    <mergeCell ref="I52:J52"/>
    <mergeCell ref="I17:J17"/>
    <mergeCell ref="B9:B11"/>
    <mergeCell ref="C9:C11"/>
    <mergeCell ref="D9:D11"/>
    <mergeCell ref="A10:A11"/>
    <mergeCell ref="A65:A66"/>
    <mergeCell ref="F22:F23"/>
    <mergeCell ref="G22:H22"/>
    <mergeCell ref="B21:B23"/>
    <mergeCell ref="C21:C23"/>
    <mergeCell ref="D21:D23"/>
    <mergeCell ref="A87:A88"/>
    <mergeCell ref="E87:E88"/>
    <mergeCell ref="G47:H47"/>
    <mergeCell ref="G28:H28"/>
    <mergeCell ref="G37:H37"/>
    <mergeCell ref="C36:C38"/>
    <mergeCell ref="D36:D38"/>
    <mergeCell ref="G65:H65"/>
    <mergeCell ref="F78:F79"/>
    <mergeCell ref="G78:H78"/>
    <mergeCell ref="B64:B66"/>
    <mergeCell ref="C64:C66"/>
    <mergeCell ref="D64:D66"/>
    <mergeCell ref="E65:E66"/>
    <mergeCell ref="F65:F66"/>
    <mergeCell ref="A37:A38"/>
    <mergeCell ref="F87:F88"/>
    <mergeCell ref="G87:H87"/>
    <mergeCell ref="B86:B88"/>
    <mergeCell ref="C86:C88"/>
    <mergeCell ref="D86:D88"/>
  </mergeCells>
  <phoneticPr fontId="2" type="noConversion"/>
  <dataValidations disablePrompts="1" count="3">
    <dataValidation type="list" allowBlank="1" showInputMessage="1" showErrorMessage="1" sqref="B30:B34 B24:B25 B39:B45 B49">
      <formula1>"SINAPI,AGESUL,SBC,COTAÇÃO"</formula1>
    </dataValidation>
    <dataValidation type="list" allowBlank="1" showInputMessage="1" showErrorMessage="1" sqref="F16 F51 F64 F9 F77 F86">
      <formula1>" UN,M3,M2,M,CJ,TXKM,T,M3XKM"</formula1>
    </dataValidation>
    <dataValidation type="list" allowBlank="1" showInputMessage="1" showErrorMessage="1" sqref="F21 F27 F36 F46">
      <formula1>" UN,M3,M2,MCJ,TXKM,T,M3XKM,M"</formula1>
    </dataValidation>
  </dataValidations>
  <printOptions horizontalCentered="1"/>
  <pageMargins left="0.25" right="0.25" top="0.75" bottom="0.75" header="0.3" footer="0.3"/>
  <pageSetup paperSize="9" scale="64" fitToHeight="0" orientation="portrait" horizontalDpi="4294967292" verticalDpi="300" r:id="rId1"/>
  <headerFooter>
    <oddFooter>Página &amp;P de 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B36"/>
  <sheetViews>
    <sheetView zoomScale="70" zoomScaleNormal="70" workbookViewId="0">
      <selection sqref="A1:XFD1048576"/>
    </sheetView>
  </sheetViews>
  <sheetFormatPr defaultRowHeight="15" x14ac:dyDescent="0.25"/>
  <cols>
    <col min="1" max="1" width="9.85546875" style="13" bestFit="1" customWidth="1"/>
    <col min="2" max="2" width="18.7109375" style="13" customWidth="1"/>
    <col min="3" max="3" width="32.5703125" style="13" customWidth="1"/>
    <col min="4" max="4" width="9.42578125" style="13" bestFit="1" customWidth="1"/>
    <col min="5" max="5" width="16.5703125" style="13" bestFit="1" customWidth="1"/>
    <col min="6" max="6" width="16.7109375" style="13" bestFit="1" customWidth="1"/>
    <col min="7" max="7" width="9.140625" style="13" bestFit="1" customWidth="1"/>
    <col min="8" max="8" width="16" style="13" bestFit="1" customWidth="1"/>
    <col min="9" max="9" width="15" style="13" bestFit="1" customWidth="1"/>
    <col min="10" max="10" width="9.28515625" style="13" bestFit="1" customWidth="1"/>
    <col min="11" max="12" width="16" style="13" bestFit="1" customWidth="1"/>
    <col min="13" max="13" width="8.42578125" style="13" bestFit="1" customWidth="1"/>
    <col min="14" max="15" width="16" style="13" bestFit="1" customWidth="1"/>
    <col min="16" max="16" width="8.42578125" style="13" bestFit="1" customWidth="1"/>
    <col min="17" max="17" width="16" style="13" bestFit="1" customWidth="1"/>
    <col min="18" max="18" width="16.7109375" style="13" bestFit="1" customWidth="1"/>
    <col min="19" max="19" width="10.140625" style="13" bestFit="1" customWidth="1"/>
    <col min="20" max="20" width="16" style="13" bestFit="1" customWidth="1"/>
    <col min="21" max="21" width="19.85546875" style="13" customWidth="1"/>
    <col min="22" max="22" width="8.42578125" style="13" bestFit="1" customWidth="1"/>
    <col min="23" max="23" width="16" style="13" bestFit="1" customWidth="1"/>
    <col min="24" max="24" width="12.140625" style="13" customWidth="1"/>
    <col min="25" max="25" width="13.85546875" style="13" customWidth="1"/>
    <col min="26" max="26" width="6" style="13" bestFit="1" customWidth="1"/>
    <col min="27" max="27" width="13.85546875" style="13" customWidth="1"/>
    <col min="28" max="28" width="6" style="13" bestFit="1" customWidth="1"/>
    <col min="29" max="16384" width="9.140625" style="13"/>
  </cols>
  <sheetData>
    <row r="1" spans="1:28" ht="14.45" customHeight="1" x14ac:dyDescent="0.25">
      <c r="A1" s="391"/>
      <c r="B1" s="166"/>
      <c r="C1" s="593" t="s">
        <v>1</v>
      </c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</row>
    <row r="2" spans="1:28" ht="14.45" customHeight="1" x14ac:dyDescent="0.25">
      <c r="A2" s="390"/>
      <c r="B2" s="167"/>
      <c r="C2" s="594" t="s">
        <v>246</v>
      </c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</row>
    <row r="3" spans="1:28" ht="14.45" customHeight="1" x14ac:dyDescent="0.25">
      <c r="A3" s="389"/>
      <c r="B3" s="168"/>
      <c r="C3" s="593" t="s">
        <v>29</v>
      </c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  <c r="S3" s="593"/>
      <c r="T3" s="593"/>
      <c r="U3" s="593"/>
      <c r="V3" s="593"/>
      <c r="W3" s="593"/>
      <c r="X3" s="593"/>
    </row>
    <row r="4" spans="1:28" ht="20.45" customHeight="1" x14ac:dyDescent="0.25">
      <c r="A4" s="595" t="s">
        <v>17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  <c r="U4" s="596"/>
      <c r="V4" s="596"/>
      <c r="W4" s="596"/>
      <c r="X4" s="597"/>
    </row>
    <row r="5" spans="1:28" ht="14.45" customHeight="1" x14ac:dyDescent="0.25">
      <c r="A5" s="146" t="s">
        <v>56</v>
      </c>
      <c r="B5" s="608" t="s">
        <v>565</v>
      </c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388" t="s">
        <v>41</v>
      </c>
      <c r="V5" s="387"/>
      <c r="W5" s="387"/>
      <c r="X5" s="148"/>
    </row>
    <row r="6" spans="1:28" ht="14.45" customHeight="1" x14ac:dyDescent="0.25">
      <c r="A6" s="146" t="s">
        <v>57</v>
      </c>
      <c r="B6" s="609" t="s">
        <v>567</v>
      </c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  <c r="U6" s="386"/>
      <c r="V6" s="142"/>
      <c r="W6" s="142"/>
      <c r="X6" s="385"/>
    </row>
    <row r="7" spans="1:28" ht="14.45" customHeight="1" x14ac:dyDescent="0.25">
      <c r="A7" s="146" t="s">
        <v>58</v>
      </c>
      <c r="B7" s="608" t="s">
        <v>566</v>
      </c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  <c r="U7" s="602" t="s">
        <v>278</v>
      </c>
      <c r="V7" s="603"/>
      <c r="W7" s="603"/>
      <c r="X7" s="604"/>
    </row>
    <row r="8" spans="1:28" ht="14.45" customHeight="1" x14ac:dyDescent="0.25">
      <c r="A8" s="146" t="s">
        <v>59</v>
      </c>
      <c r="B8" s="609" t="s">
        <v>728</v>
      </c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605"/>
      <c r="V8" s="606"/>
      <c r="W8" s="606"/>
      <c r="X8" s="607"/>
    </row>
    <row r="9" spans="1:28" ht="15" customHeight="1" x14ac:dyDescent="0.25">
      <c r="A9" s="612" t="s">
        <v>5</v>
      </c>
      <c r="B9" s="598" t="s">
        <v>6</v>
      </c>
      <c r="C9" s="599"/>
      <c r="D9" s="589" t="s">
        <v>0</v>
      </c>
      <c r="E9" s="591" t="s">
        <v>18</v>
      </c>
      <c r="F9" s="586" t="s">
        <v>7</v>
      </c>
      <c r="G9" s="587"/>
      <c r="H9" s="588"/>
      <c r="I9" s="586" t="s">
        <v>42</v>
      </c>
      <c r="J9" s="587"/>
      <c r="K9" s="588"/>
      <c r="L9" s="610" t="s">
        <v>43</v>
      </c>
      <c r="M9" s="587"/>
      <c r="N9" s="611"/>
      <c r="O9" s="586" t="s">
        <v>55</v>
      </c>
      <c r="P9" s="587"/>
      <c r="Q9" s="588"/>
      <c r="R9" s="586" t="s">
        <v>233</v>
      </c>
      <c r="S9" s="587"/>
      <c r="T9" s="588"/>
      <c r="U9" s="586" t="s">
        <v>234</v>
      </c>
      <c r="V9" s="587"/>
      <c r="W9" s="588"/>
      <c r="X9" s="384" t="s">
        <v>140</v>
      </c>
    </row>
    <row r="10" spans="1:28" x14ac:dyDescent="0.25">
      <c r="A10" s="613" t="s">
        <v>5</v>
      </c>
      <c r="B10" s="600"/>
      <c r="C10" s="601"/>
      <c r="D10" s="590"/>
      <c r="E10" s="592"/>
      <c r="F10" s="380" t="s">
        <v>19</v>
      </c>
      <c r="G10" s="380" t="s">
        <v>0</v>
      </c>
      <c r="H10" s="379" t="s">
        <v>454</v>
      </c>
      <c r="I10" s="380" t="s">
        <v>19</v>
      </c>
      <c r="J10" s="380" t="s">
        <v>0</v>
      </c>
      <c r="K10" s="379" t="s">
        <v>454</v>
      </c>
      <c r="L10" s="380" t="s">
        <v>19</v>
      </c>
      <c r="M10" s="380" t="s">
        <v>0</v>
      </c>
      <c r="N10" s="379" t="s">
        <v>454</v>
      </c>
      <c r="O10" s="380" t="s">
        <v>19</v>
      </c>
      <c r="P10" s="380" t="s">
        <v>0</v>
      </c>
      <c r="Q10" s="379" t="s">
        <v>454</v>
      </c>
      <c r="R10" s="380" t="s">
        <v>19</v>
      </c>
      <c r="S10" s="380" t="s">
        <v>0</v>
      </c>
      <c r="T10" s="379" t="s">
        <v>454</v>
      </c>
      <c r="U10" s="380" t="s">
        <v>19</v>
      </c>
      <c r="V10" s="380" t="s">
        <v>0</v>
      </c>
      <c r="W10" s="379" t="s">
        <v>454</v>
      </c>
      <c r="X10" s="378"/>
    </row>
    <row r="11" spans="1:28" x14ac:dyDescent="0.25">
      <c r="A11" s="352" t="s">
        <v>11</v>
      </c>
      <c r="B11" s="580" t="s">
        <v>4</v>
      </c>
      <c r="C11" s="581"/>
      <c r="D11" s="132">
        <v>4.6317555957845383E-2</v>
      </c>
      <c r="E11" s="133">
        <v>38275.410000000003</v>
      </c>
      <c r="F11" s="134">
        <v>38275.410000000003</v>
      </c>
      <c r="G11" s="135">
        <v>1</v>
      </c>
      <c r="H11" s="377">
        <v>1</v>
      </c>
      <c r="I11" s="134">
        <v>0</v>
      </c>
      <c r="J11" s="135"/>
      <c r="K11" s="377">
        <v>1</v>
      </c>
      <c r="L11" s="134">
        <v>0</v>
      </c>
      <c r="M11" s="135"/>
      <c r="N11" s="377">
        <v>1</v>
      </c>
      <c r="O11" s="134">
        <v>0</v>
      </c>
      <c r="P11" s="135"/>
      <c r="Q11" s="377">
        <v>1</v>
      </c>
      <c r="R11" s="134">
        <v>0</v>
      </c>
      <c r="S11" s="135"/>
      <c r="T11" s="377">
        <v>1</v>
      </c>
      <c r="U11" s="134">
        <v>0</v>
      </c>
      <c r="V11" s="135"/>
      <c r="W11" s="377">
        <v>1</v>
      </c>
      <c r="X11" s="376">
        <v>1</v>
      </c>
      <c r="Z11" s="1"/>
      <c r="AB11" s="1"/>
    </row>
    <row r="12" spans="1:28" x14ac:dyDescent="0.25">
      <c r="A12" s="352" t="s">
        <v>10</v>
      </c>
      <c r="B12" s="580" t="s">
        <v>537</v>
      </c>
      <c r="C12" s="581"/>
      <c r="D12" s="132">
        <v>0.44817501587486208</v>
      </c>
      <c r="E12" s="133">
        <v>370358.11</v>
      </c>
      <c r="F12" s="134">
        <v>185179.05499999999</v>
      </c>
      <c r="G12" s="135">
        <v>0.5</v>
      </c>
      <c r="H12" s="377">
        <v>0.5</v>
      </c>
      <c r="I12" s="134">
        <v>185179.05499999999</v>
      </c>
      <c r="J12" s="135">
        <v>0.5</v>
      </c>
      <c r="K12" s="377">
        <v>1</v>
      </c>
      <c r="L12" s="134">
        <v>0</v>
      </c>
      <c r="M12" s="135"/>
      <c r="N12" s="377">
        <v>1</v>
      </c>
      <c r="O12" s="134">
        <v>0</v>
      </c>
      <c r="P12" s="135"/>
      <c r="Q12" s="377">
        <v>1</v>
      </c>
      <c r="R12" s="134">
        <v>0</v>
      </c>
      <c r="S12" s="135"/>
      <c r="T12" s="377">
        <v>1</v>
      </c>
      <c r="U12" s="134">
        <v>0</v>
      </c>
      <c r="V12" s="135"/>
      <c r="W12" s="377">
        <v>1</v>
      </c>
      <c r="X12" s="376">
        <v>1</v>
      </c>
      <c r="Z12" s="1"/>
      <c r="AB12" s="1"/>
    </row>
    <row r="13" spans="1:28" x14ac:dyDescent="0.25">
      <c r="A13" s="352" t="s">
        <v>14</v>
      </c>
      <c r="B13" s="580" t="s">
        <v>107</v>
      </c>
      <c r="C13" s="581"/>
      <c r="D13" s="132">
        <v>9.555012795851657E-2</v>
      </c>
      <c r="E13" s="133">
        <v>78959.700000000012</v>
      </c>
      <c r="F13" s="134">
        <v>0</v>
      </c>
      <c r="G13" s="135"/>
      <c r="H13" s="377">
        <v>0</v>
      </c>
      <c r="I13" s="134">
        <v>39479.850000000006</v>
      </c>
      <c r="J13" s="135">
        <v>0.5</v>
      </c>
      <c r="K13" s="377">
        <v>0.5</v>
      </c>
      <c r="L13" s="134">
        <v>39479.850000000006</v>
      </c>
      <c r="M13" s="135">
        <v>0.5</v>
      </c>
      <c r="N13" s="377">
        <v>1</v>
      </c>
      <c r="O13" s="134">
        <v>0</v>
      </c>
      <c r="P13" s="135"/>
      <c r="Q13" s="377">
        <v>1</v>
      </c>
      <c r="R13" s="134">
        <v>0</v>
      </c>
      <c r="S13" s="135"/>
      <c r="T13" s="377">
        <v>1</v>
      </c>
      <c r="U13" s="134">
        <v>0</v>
      </c>
      <c r="V13" s="135"/>
      <c r="W13" s="377">
        <v>1</v>
      </c>
      <c r="X13" s="376">
        <v>1</v>
      </c>
      <c r="Z13" s="1"/>
      <c r="AB13" s="1"/>
    </row>
    <row r="14" spans="1:28" x14ac:dyDescent="0.25">
      <c r="A14" s="352" t="s">
        <v>309</v>
      </c>
      <c r="B14" s="580" t="s">
        <v>528</v>
      </c>
      <c r="C14" s="581"/>
      <c r="D14" s="132">
        <v>0.31575149844008016</v>
      </c>
      <c r="E14" s="133">
        <v>260927.37000000005</v>
      </c>
      <c r="F14" s="134">
        <v>0</v>
      </c>
      <c r="G14" s="135"/>
      <c r="H14" s="377">
        <v>0</v>
      </c>
      <c r="I14" s="134">
        <v>0</v>
      </c>
      <c r="J14" s="135"/>
      <c r="K14" s="377">
        <v>0</v>
      </c>
      <c r="L14" s="134">
        <v>260927.37000000005</v>
      </c>
      <c r="M14" s="135">
        <v>1</v>
      </c>
      <c r="N14" s="377">
        <v>1</v>
      </c>
      <c r="O14" s="134">
        <v>0</v>
      </c>
      <c r="P14" s="135"/>
      <c r="Q14" s="377">
        <v>1</v>
      </c>
      <c r="R14" s="134">
        <v>0</v>
      </c>
      <c r="S14" s="135"/>
      <c r="T14" s="377">
        <v>1</v>
      </c>
      <c r="U14" s="134">
        <v>0</v>
      </c>
      <c r="V14" s="135"/>
      <c r="W14" s="377">
        <v>1</v>
      </c>
      <c r="X14" s="376">
        <v>1</v>
      </c>
      <c r="Z14" s="1"/>
      <c r="AB14" s="1"/>
    </row>
    <row r="15" spans="1:28" x14ac:dyDescent="0.25">
      <c r="A15" s="352" t="s">
        <v>311</v>
      </c>
      <c r="B15" s="580" t="s">
        <v>110</v>
      </c>
      <c r="C15" s="581"/>
      <c r="D15" s="132">
        <v>2.7758325217713171E-2</v>
      </c>
      <c r="E15" s="133">
        <v>22938.63</v>
      </c>
      <c r="F15" s="134">
        <v>0</v>
      </c>
      <c r="G15" s="135"/>
      <c r="H15" s="377">
        <v>0</v>
      </c>
      <c r="I15" s="134">
        <v>11469.315000000001</v>
      </c>
      <c r="J15" s="135">
        <v>0.5</v>
      </c>
      <c r="K15" s="377">
        <v>0.5</v>
      </c>
      <c r="L15" s="134">
        <v>11469.315000000001</v>
      </c>
      <c r="M15" s="135">
        <v>0.5</v>
      </c>
      <c r="N15" s="377">
        <v>1</v>
      </c>
      <c r="O15" s="134">
        <v>0</v>
      </c>
      <c r="P15" s="135"/>
      <c r="Q15" s="377">
        <v>1</v>
      </c>
      <c r="R15" s="134">
        <v>0</v>
      </c>
      <c r="S15" s="135"/>
      <c r="T15" s="377">
        <v>1</v>
      </c>
      <c r="U15" s="134">
        <v>0</v>
      </c>
      <c r="V15" s="135"/>
      <c r="W15" s="377">
        <v>1</v>
      </c>
      <c r="X15" s="376">
        <v>1</v>
      </c>
      <c r="Z15" s="1"/>
      <c r="AB15" s="1"/>
    </row>
    <row r="16" spans="1:28" x14ac:dyDescent="0.25">
      <c r="A16" s="352" t="s">
        <v>314</v>
      </c>
      <c r="B16" s="580" t="s">
        <v>109</v>
      </c>
      <c r="C16" s="581"/>
      <c r="D16" s="132">
        <v>4.0413743306897447E-2</v>
      </c>
      <c r="E16" s="133">
        <v>33396.68</v>
      </c>
      <c r="F16" s="134">
        <v>0</v>
      </c>
      <c r="G16" s="135"/>
      <c r="H16" s="377">
        <v>0</v>
      </c>
      <c r="I16" s="134">
        <v>0</v>
      </c>
      <c r="J16" s="135"/>
      <c r="K16" s="377">
        <v>0</v>
      </c>
      <c r="L16" s="134">
        <v>10019.003999999999</v>
      </c>
      <c r="M16" s="135">
        <v>0.3</v>
      </c>
      <c r="N16" s="377">
        <v>0.3</v>
      </c>
      <c r="O16" s="134">
        <v>10019.003999999999</v>
      </c>
      <c r="P16" s="135">
        <v>0.3</v>
      </c>
      <c r="Q16" s="377">
        <v>0.6</v>
      </c>
      <c r="R16" s="134">
        <v>10019.003999999999</v>
      </c>
      <c r="S16" s="135">
        <v>0.3</v>
      </c>
      <c r="T16" s="377">
        <v>0.89999999999999991</v>
      </c>
      <c r="U16" s="134">
        <v>3339.6680000000001</v>
      </c>
      <c r="V16" s="135">
        <v>0.1</v>
      </c>
      <c r="W16" s="377">
        <v>0.99999999999999989</v>
      </c>
      <c r="X16" s="376">
        <v>0.99999999999999989</v>
      </c>
      <c r="Z16" s="1"/>
      <c r="AB16" s="1"/>
    </row>
    <row r="17" spans="1:28" x14ac:dyDescent="0.25">
      <c r="A17" s="352" t="s">
        <v>351</v>
      </c>
      <c r="B17" s="580" t="s">
        <v>428</v>
      </c>
      <c r="C17" s="581"/>
      <c r="D17" s="132">
        <v>2.4570707109210648E-2</v>
      </c>
      <c r="E17" s="133">
        <v>20304.48</v>
      </c>
      <c r="F17" s="134">
        <v>3045.672</v>
      </c>
      <c r="G17" s="135">
        <v>0.15</v>
      </c>
      <c r="H17" s="377">
        <v>0.15</v>
      </c>
      <c r="I17" s="134">
        <v>3045.672</v>
      </c>
      <c r="J17" s="135">
        <v>0.15</v>
      </c>
      <c r="K17" s="377">
        <v>0.3</v>
      </c>
      <c r="L17" s="134">
        <v>3045.672</v>
      </c>
      <c r="M17" s="135">
        <v>0.15</v>
      </c>
      <c r="N17" s="377">
        <v>0.44999999999999996</v>
      </c>
      <c r="O17" s="134">
        <v>3045.672</v>
      </c>
      <c r="P17" s="135">
        <v>0.15</v>
      </c>
      <c r="Q17" s="377">
        <v>0.6</v>
      </c>
      <c r="R17" s="134">
        <v>3045.672</v>
      </c>
      <c r="S17" s="135">
        <v>0.15</v>
      </c>
      <c r="T17" s="377">
        <v>0.75</v>
      </c>
      <c r="U17" s="134">
        <v>5076.12</v>
      </c>
      <c r="V17" s="135">
        <v>0.25</v>
      </c>
      <c r="W17" s="377">
        <v>1</v>
      </c>
      <c r="X17" s="376">
        <v>1</v>
      </c>
      <c r="Z17" s="1"/>
      <c r="AB17" s="1"/>
    </row>
    <row r="18" spans="1:28" x14ac:dyDescent="0.25">
      <c r="A18" s="352" t="s">
        <v>53</v>
      </c>
      <c r="B18" s="580" t="s">
        <v>112</v>
      </c>
      <c r="C18" s="581"/>
      <c r="D18" s="132">
        <v>1.463026134874455E-3</v>
      </c>
      <c r="E18" s="133">
        <v>1209</v>
      </c>
      <c r="F18" s="134">
        <v>0</v>
      </c>
      <c r="G18" s="135"/>
      <c r="H18" s="377">
        <v>0</v>
      </c>
      <c r="I18" s="134">
        <v>0</v>
      </c>
      <c r="J18" s="135"/>
      <c r="K18" s="377">
        <v>0</v>
      </c>
      <c r="L18" s="134">
        <v>0</v>
      </c>
      <c r="M18" s="135"/>
      <c r="N18" s="377">
        <v>0</v>
      </c>
      <c r="O18" s="134">
        <v>0</v>
      </c>
      <c r="P18" s="135"/>
      <c r="Q18" s="377">
        <v>0</v>
      </c>
      <c r="R18" s="134">
        <v>0</v>
      </c>
      <c r="S18" s="135"/>
      <c r="T18" s="377">
        <v>0</v>
      </c>
      <c r="U18" s="134">
        <v>1209</v>
      </c>
      <c r="V18" s="135">
        <v>1</v>
      </c>
      <c r="W18" s="377">
        <v>1</v>
      </c>
      <c r="X18" s="376">
        <v>1</v>
      </c>
      <c r="Z18" s="1"/>
      <c r="AB18" s="1"/>
    </row>
    <row r="19" spans="1:28" x14ac:dyDescent="0.25">
      <c r="A19" s="375"/>
      <c r="B19" s="292"/>
      <c r="C19" s="292"/>
      <c r="D19" s="136">
        <v>0.99999999999999989</v>
      </c>
      <c r="E19" s="137">
        <v>826369.38000000012</v>
      </c>
      <c r="F19" s="138"/>
      <c r="G19" s="139"/>
      <c r="H19" s="374"/>
      <c r="I19" s="138"/>
      <c r="J19" s="139"/>
      <c r="K19" s="373"/>
      <c r="L19" s="140"/>
      <c r="M19" s="141"/>
      <c r="N19" s="372"/>
      <c r="O19" s="140"/>
      <c r="P19" s="141"/>
      <c r="Q19" s="372"/>
      <c r="R19" s="371"/>
      <c r="S19" s="370"/>
      <c r="T19" s="369"/>
      <c r="U19" s="371"/>
      <c r="V19" s="370"/>
      <c r="W19" s="370"/>
      <c r="X19" s="364"/>
      <c r="Z19" s="1"/>
      <c r="AB19" s="1"/>
    </row>
    <row r="20" spans="1:28" x14ac:dyDescent="0.25">
      <c r="A20" s="368"/>
      <c r="B20" s="582" t="s">
        <v>8</v>
      </c>
      <c r="C20" s="582"/>
      <c r="D20" s="582"/>
      <c r="E20" s="583"/>
      <c r="F20" s="367">
        <v>226500.13699999999</v>
      </c>
      <c r="G20" s="366"/>
      <c r="H20" s="365"/>
      <c r="I20" s="367">
        <v>239173.89199999999</v>
      </c>
      <c r="J20" s="366"/>
      <c r="K20" s="365"/>
      <c r="L20" s="367">
        <v>324941.21100000013</v>
      </c>
      <c r="M20" s="366"/>
      <c r="N20" s="365"/>
      <c r="O20" s="367">
        <v>13064.675999999999</v>
      </c>
      <c r="P20" s="366"/>
      <c r="Q20" s="365"/>
      <c r="R20" s="367">
        <v>13064.675999999999</v>
      </c>
      <c r="S20" s="366"/>
      <c r="T20" s="365"/>
      <c r="U20" s="367">
        <v>9624.7880000000005</v>
      </c>
      <c r="V20" s="366"/>
      <c r="W20" s="365"/>
      <c r="X20" s="364"/>
    </row>
    <row r="21" spans="1:28" x14ac:dyDescent="0.25">
      <c r="A21" s="363"/>
      <c r="B21" s="584" t="s">
        <v>9</v>
      </c>
      <c r="C21" s="584"/>
      <c r="D21" s="584"/>
      <c r="E21" s="585"/>
      <c r="F21" s="383">
        <v>226500.13699999999</v>
      </c>
      <c r="G21" s="382">
        <v>0.27409066996165798</v>
      </c>
      <c r="H21" s="381">
        <v>0.27409066996165798</v>
      </c>
      <c r="I21" s="383">
        <v>465674.02899999998</v>
      </c>
      <c r="J21" s="382">
        <v>0.28942734059192748</v>
      </c>
      <c r="K21" s="381">
        <v>0.56351801055358552</v>
      </c>
      <c r="L21" s="383">
        <v>790615.24000000011</v>
      </c>
      <c r="M21" s="382">
        <v>0.39321545408664593</v>
      </c>
      <c r="N21" s="381">
        <v>0.95673346464023146</v>
      </c>
      <c r="O21" s="383">
        <v>803679.91600000008</v>
      </c>
      <c r="P21" s="382">
        <v>1.5809729058450833E-2</v>
      </c>
      <c r="Q21" s="381">
        <v>0.97254319369868225</v>
      </c>
      <c r="R21" s="383">
        <v>816744.59200000006</v>
      </c>
      <c r="S21" s="382">
        <v>1.5809729058450833E-2</v>
      </c>
      <c r="T21" s="381">
        <v>0.98835292275713305</v>
      </c>
      <c r="U21" s="383">
        <v>826369.38000000012</v>
      </c>
      <c r="V21" s="382">
        <v>1.1647077242866863E-2</v>
      </c>
      <c r="W21" s="381">
        <v>0.99999999999999989</v>
      </c>
      <c r="X21" s="364"/>
    </row>
    <row r="22" spans="1:28" ht="15" customHeight="1" x14ac:dyDescent="0.25"/>
    <row r="23" spans="1:28" ht="15" customHeight="1" x14ac:dyDescent="0.25"/>
    <row r="26" spans="1:28" ht="15" customHeight="1" x14ac:dyDescent="0.25"/>
    <row r="28" spans="1:28" ht="15" customHeight="1" x14ac:dyDescent="0.25"/>
    <row r="29" spans="1:28" ht="15" customHeight="1" x14ac:dyDescent="0.25"/>
    <row r="30" spans="1:28" ht="15" customHeight="1" x14ac:dyDescent="0.25"/>
    <row r="31" spans="1:28" ht="15" customHeight="1" x14ac:dyDescent="0.25"/>
    <row r="34" ht="15" customHeight="1" x14ac:dyDescent="0.25"/>
    <row r="35" ht="15" customHeight="1" x14ac:dyDescent="0.25"/>
    <row r="36" ht="15" customHeight="1" x14ac:dyDescent="0.25"/>
  </sheetData>
  <mergeCells count="29">
    <mergeCell ref="C1:X1"/>
    <mergeCell ref="C2:X2"/>
    <mergeCell ref="C3:X3"/>
    <mergeCell ref="A4:X4"/>
    <mergeCell ref="B9:C10"/>
    <mergeCell ref="U7:X8"/>
    <mergeCell ref="B5:T5"/>
    <mergeCell ref="B6:T6"/>
    <mergeCell ref="B7:T7"/>
    <mergeCell ref="B8:T8"/>
    <mergeCell ref="I9:K9"/>
    <mergeCell ref="L9:N9"/>
    <mergeCell ref="U9:W9"/>
    <mergeCell ref="A9:A10"/>
    <mergeCell ref="F9:H9"/>
    <mergeCell ref="R9:T9"/>
    <mergeCell ref="O9:Q9"/>
    <mergeCell ref="D9:D10"/>
    <mergeCell ref="E9:E10"/>
    <mergeCell ref="B11:C11"/>
    <mergeCell ref="B12:C12"/>
    <mergeCell ref="B18:C18"/>
    <mergeCell ref="B20:E20"/>
    <mergeCell ref="B21:E21"/>
    <mergeCell ref="B13:C13"/>
    <mergeCell ref="B14:C14"/>
    <mergeCell ref="B15:C15"/>
    <mergeCell ref="B16:C16"/>
    <mergeCell ref="B17:C17"/>
  </mergeCells>
  <conditionalFormatting sqref="V11:V18 S11:S18 P11:P18 M11:M18 J11:J18 G11:G18">
    <cfRule type="expression" dxfId="0" priority="34">
      <formula>G11&lt;&gt;0</formula>
    </cfRule>
  </conditionalFormatting>
  <pageMargins left="0.23622047244094491" right="0.23622047244094491" top="1.1811023622047245" bottom="0.55118110236220474" header="0.31496062992125984" footer="0.31496062992125984"/>
  <pageSetup paperSize="9" scale="40" fitToHeight="0" orientation="landscape" horizontalDpi="4294967292" verticalDpi="300" r:id="rId1"/>
  <headerFooter>
    <oddFooter>Página &amp;P de &amp;N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G186"/>
  <sheetViews>
    <sheetView workbookViewId="0">
      <selection activeCell="L59" sqref="L59"/>
    </sheetView>
  </sheetViews>
  <sheetFormatPr defaultColWidth="9.140625" defaultRowHeight="12.75" x14ac:dyDescent="0.2"/>
  <cols>
    <col min="1" max="1" width="21.28515625" style="29" customWidth="1"/>
    <col min="2" max="2" width="45.7109375" style="29" customWidth="1"/>
    <col min="3" max="3" width="20.140625" style="29" customWidth="1"/>
    <col min="4" max="4" width="14.5703125" style="74" customWidth="1"/>
    <col min="5" max="5" width="17.42578125" style="75" customWidth="1"/>
    <col min="6" max="6" width="15.140625" style="29" customWidth="1"/>
    <col min="7" max="16384" width="9.140625" style="29"/>
  </cols>
  <sheetData>
    <row r="1" spans="1:7" s="13" customFormat="1" ht="15" x14ac:dyDescent="0.25">
      <c r="A1" s="18"/>
      <c r="B1" s="632" t="s">
        <v>1</v>
      </c>
      <c r="C1" s="633"/>
      <c r="D1" s="633"/>
      <c r="E1" s="634"/>
    </row>
    <row r="2" spans="1:7" s="13" customFormat="1" ht="15" x14ac:dyDescent="0.25">
      <c r="A2" s="19"/>
      <c r="B2" s="629" t="s">
        <v>92</v>
      </c>
      <c r="C2" s="630"/>
      <c r="D2" s="630"/>
      <c r="E2" s="631"/>
    </row>
    <row r="3" spans="1:7" s="13" customFormat="1" ht="15" x14ac:dyDescent="0.25">
      <c r="A3" s="20"/>
      <c r="B3" s="635" t="s">
        <v>29</v>
      </c>
      <c r="C3" s="636"/>
      <c r="D3" s="636"/>
      <c r="E3" s="637"/>
    </row>
    <row r="4" spans="1:7" s="13" customFormat="1" ht="20.45" customHeight="1" x14ac:dyDescent="0.25">
      <c r="A4" s="595" t="s">
        <v>238</v>
      </c>
      <c r="B4" s="596"/>
      <c r="C4" s="596"/>
      <c r="D4" s="596"/>
      <c r="E4" s="597"/>
      <c r="F4"/>
      <c r="G4"/>
    </row>
    <row r="5" spans="1:7" s="13" customFormat="1" ht="24.75" customHeight="1" x14ac:dyDescent="0.25">
      <c r="A5" s="303" t="s">
        <v>133</v>
      </c>
      <c r="B5" s="647" t="s">
        <v>565</v>
      </c>
      <c r="C5" s="647"/>
      <c r="D5" s="638" t="s">
        <v>41</v>
      </c>
      <c r="E5" s="639"/>
    </row>
    <row r="6" spans="1:7" s="13" customFormat="1" ht="15" x14ac:dyDescent="0.25">
      <c r="A6" s="303" t="s">
        <v>2</v>
      </c>
      <c r="B6" s="648" t="s">
        <v>94</v>
      </c>
      <c r="C6" s="649"/>
      <c r="D6" s="643" t="s">
        <v>104</v>
      </c>
      <c r="E6" s="644"/>
      <c r="F6" s="142"/>
      <c r="G6" s="143"/>
    </row>
    <row r="7" spans="1:7" s="13" customFormat="1" ht="14.45" customHeight="1" x14ac:dyDescent="0.25">
      <c r="A7" s="303" t="s">
        <v>3</v>
      </c>
      <c r="B7" s="648" t="s">
        <v>566</v>
      </c>
      <c r="C7" s="649"/>
      <c r="D7" s="643"/>
      <c r="E7" s="644"/>
    </row>
    <row r="8" spans="1:7" s="13" customFormat="1" ht="15" x14ac:dyDescent="0.25">
      <c r="A8" s="304" t="s">
        <v>59</v>
      </c>
      <c r="B8" s="650" t="s">
        <v>578</v>
      </c>
      <c r="C8" s="651"/>
      <c r="D8" s="645"/>
      <c r="E8" s="646"/>
    </row>
    <row r="9" spans="1:7" s="13" customFormat="1" ht="15" x14ac:dyDescent="0.25">
      <c r="A9" s="22"/>
      <c r="B9" s="420"/>
      <c r="C9" s="420"/>
      <c r="D9" s="145"/>
      <c r="E9" s="62"/>
      <c r="F9" s="144"/>
      <c r="G9" s="144"/>
    </row>
    <row r="10" spans="1:7" ht="14.25" customHeight="1" x14ac:dyDescent="0.2">
      <c r="A10" s="419" t="s">
        <v>116</v>
      </c>
      <c r="B10" s="419" t="s">
        <v>117</v>
      </c>
      <c r="C10" s="419" t="s">
        <v>118</v>
      </c>
      <c r="D10" s="419" t="s">
        <v>119</v>
      </c>
      <c r="E10" s="419" t="s">
        <v>120</v>
      </c>
      <c r="F10" s="64"/>
    </row>
    <row r="11" spans="1:7" ht="14.25" customHeight="1" x14ac:dyDescent="0.2">
      <c r="A11" s="63" t="s">
        <v>121</v>
      </c>
      <c r="B11" s="129" t="s">
        <v>533</v>
      </c>
      <c r="C11" s="129" t="s">
        <v>529</v>
      </c>
      <c r="D11" s="128" t="s">
        <v>478</v>
      </c>
      <c r="E11" s="351" t="s">
        <v>126</v>
      </c>
      <c r="F11" s="64"/>
    </row>
    <row r="12" spans="1:7" ht="14.25" customHeight="1" x14ac:dyDescent="0.2">
      <c r="A12" s="63" t="s">
        <v>122</v>
      </c>
      <c r="B12" s="129" t="s">
        <v>480</v>
      </c>
      <c r="C12" s="129" t="s">
        <v>479</v>
      </c>
      <c r="D12" s="128" t="s">
        <v>530</v>
      </c>
      <c r="E12" s="351" t="s">
        <v>126</v>
      </c>
      <c r="F12" s="64"/>
    </row>
    <row r="13" spans="1:7" x14ac:dyDescent="0.2">
      <c r="A13" s="63" t="s">
        <v>123</v>
      </c>
      <c r="B13" s="129" t="s">
        <v>534</v>
      </c>
      <c r="C13" s="129" t="s">
        <v>531</v>
      </c>
      <c r="D13" s="128" t="s">
        <v>535</v>
      </c>
      <c r="E13" s="351" t="s">
        <v>532</v>
      </c>
      <c r="F13" s="64"/>
    </row>
    <row r="14" spans="1:7" ht="14.25" customHeight="1" x14ac:dyDescent="0.2">
      <c r="A14" s="63" t="s">
        <v>128</v>
      </c>
      <c r="B14" s="129" t="s">
        <v>521</v>
      </c>
      <c r="C14" s="129" t="s">
        <v>519</v>
      </c>
      <c r="D14" s="351" t="s">
        <v>520</v>
      </c>
      <c r="E14" s="351" t="s">
        <v>520</v>
      </c>
      <c r="F14" s="64"/>
    </row>
    <row r="15" spans="1:7" ht="14.25" customHeight="1" x14ac:dyDescent="0.2">
      <c r="A15" s="63" t="s">
        <v>129</v>
      </c>
      <c r="B15" s="129" t="s">
        <v>525</v>
      </c>
      <c r="C15" s="129" t="s">
        <v>522</v>
      </c>
      <c r="D15" s="351" t="s">
        <v>520</v>
      </c>
      <c r="E15" s="351" t="s">
        <v>520</v>
      </c>
      <c r="F15" s="64"/>
    </row>
    <row r="16" spans="1:7" ht="15" customHeight="1" x14ac:dyDescent="0.2">
      <c r="A16" s="63" t="s">
        <v>130</v>
      </c>
      <c r="B16" s="129" t="s">
        <v>524</v>
      </c>
      <c r="C16" s="129" t="s">
        <v>523</v>
      </c>
      <c r="D16" s="351" t="s">
        <v>520</v>
      </c>
      <c r="E16" s="351" t="s">
        <v>520</v>
      </c>
      <c r="F16" s="64"/>
    </row>
    <row r="17" spans="1:6" ht="15" hidden="1" customHeight="1" x14ac:dyDescent="0.2">
      <c r="A17" s="63" t="s">
        <v>131</v>
      </c>
      <c r="B17" s="129"/>
      <c r="C17" s="129"/>
      <c r="D17" s="351"/>
      <c r="E17" s="351"/>
      <c r="F17" s="64"/>
    </row>
    <row r="18" spans="1:6" ht="15" hidden="1" customHeight="1" x14ac:dyDescent="0.2">
      <c r="A18" s="63" t="s">
        <v>176</v>
      </c>
      <c r="B18" s="129"/>
      <c r="C18" s="129"/>
      <c r="D18" s="351"/>
      <c r="E18" s="351"/>
      <c r="F18" s="64"/>
    </row>
    <row r="19" spans="1:6" ht="15" hidden="1" customHeight="1" x14ac:dyDescent="0.2">
      <c r="A19" s="63" t="s">
        <v>177</v>
      </c>
      <c r="B19" s="129"/>
      <c r="C19" s="129"/>
      <c r="D19" s="351"/>
      <c r="E19" s="351"/>
      <c r="F19" s="64"/>
    </row>
    <row r="20" spans="1:6" ht="15" hidden="1" customHeight="1" x14ac:dyDescent="0.2">
      <c r="A20" s="63" t="s">
        <v>319</v>
      </c>
      <c r="B20" s="129"/>
      <c r="C20" s="129"/>
      <c r="D20" s="351"/>
      <c r="E20" s="351"/>
      <c r="F20" s="64"/>
    </row>
    <row r="21" spans="1:6" ht="15" hidden="1" customHeight="1" x14ac:dyDescent="0.2">
      <c r="A21" s="63" t="s">
        <v>320</v>
      </c>
      <c r="B21" s="129"/>
      <c r="C21" s="129"/>
      <c r="D21" s="351"/>
      <c r="E21" s="351"/>
      <c r="F21" s="64"/>
    </row>
    <row r="22" spans="1:6" ht="15" hidden="1" customHeight="1" x14ac:dyDescent="0.2">
      <c r="A22" s="63" t="s">
        <v>321</v>
      </c>
      <c r="B22" s="129"/>
      <c r="C22" s="129"/>
      <c r="D22" s="351"/>
      <c r="E22" s="351"/>
      <c r="F22" s="64"/>
    </row>
    <row r="23" spans="1:6" ht="15" hidden="1" customHeight="1" x14ac:dyDescent="0.2">
      <c r="A23" s="63" t="s">
        <v>322</v>
      </c>
      <c r="B23" s="129"/>
      <c r="C23" s="129"/>
      <c r="D23" s="351"/>
      <c r="E23" s="351"/>
      <c r="F23" s="64"/>
    </row>
    <row r="24" spans="1:6" ht="15" hidden="1" customHeight="1" x14ac:dyDescent="0.2">
      <c r="A24" s="63" t="s">
        <v>323</v>
      </c>
      <c r="B24" s="129"/>
      <c r="C24" s="129"/>
      <c r="D24" s="351"/>
      <c r="E24" s="351"/>
      <c r="F24" s="64"/>
    </row>
    <row r="25" spans="1:6" ht="15" hidden="1" customHeight="1" x14ac:dyDescent="0.2">
      <c r="A25" s="63" t="s">
        <v>236</v>
      </c>
      <c r="B25" s="129"/>
      <c r="C25" s="301" t="s">
        <v>352</v>
      </c>
      <c r="D25" s="351"/>
      <c r="E25" s="351"/>
      <c r="F25" s="64" t="s">
        <v>352</v>
      </c>
    </row>
    <row r="26" spans="1:6" ht="15" hidden="1" customHeight="1" x14ac:dyDescent="0.2">
      <c r="A26" s="63" t="s">
        <v>237</v>
      </c>
      <c r="B26" s="129"/>
      <c r="C26" s="301" t="s">
        <v>352</v>
      </c>
      <c r="D26" s="351"/>
      <c r="E26" s="351"/>
      <c r="F26" s="64" t="s">
        <v>352</v>
      </c>
    </row>
    <row r="27" spans="1:6" ht="15" hidden="1" customHeight="1" x14ac:dyDescent="0.2">
      <c r="A27" s="63" t="s">
        <v>324</v>
      </c>
      <c r="B27" s="129" t="s">
        <v>355</v>
      </c>
      <c r="C27" s="129" t="s">
        <v>120</v>
      </c>
      <c r="D27" s="351" t="s">
        <v>353</v>
      </c>
      <c r="E27" s="351" t="s">
        <v>354</v>
      </c>
      <c r="F27" s="64" t="s">
        <v>352</v>
      </c>
    </row>
    <row r="28" spans="1:6" ht="15" hidden="1" customHeight="1" x14ac:dyDescent="0.2">
      <c r="A28" s="63" t="s">
        <v>326</v>
      </c>
      <c r="B28" s="129"/>
      <c r="C28" s="129"/>
      <c r="D28" s="351"/>
      <c r="E28" s="351"/>
      <c r="F28" s="64"/>
    </row>
    <row r="29" spans="1:6" ht="15" hidden="1" customHeight="1" x14ac:dyDescent="0.2">
      <c r="A29" s="63" t="s">
        <v>327</v>
      </c>
      <c r="B29" s="129"/>
      <c r="C29" s="129"/>
      <c r="D29" s="351"/>
      <c r="E29" s="351"/>
      <c r="F29" s="64"/>
    </row>
    <row r="30" spans="1:6" ht="15" hidden="1" customHeight="1" x14ac:dyDescent="0.2">
      <c r="A30" s="63" t="s">
        <v>328</v>
      </c>
      <c r="B30" s="129"/>
      <c r="C30" s="129"/>
      <c r="D30" s="351"/>
      <c r="E30" s="351"/>
      <c r="F30" s="64"/>
    </row>
    <row r="31" spans="1:6" ht="15" hidden="1" customHeight="1" x14ac:dyDescent="0.2">
      <c r="A31" s="63" t="s">
        <v>329</v>
      </c>
      <c r="B31" s="129"/>
      <c r="C31" s="129"/>
      <c r="D31" s="351"/>
      <c r="E31" s="351"/>
      <c r="F31" s="64"/>
    </row>
    <row r="32" spans="1:6" ht="15" hidden="1" customHeight="1" x14ac:dyDescent="0.2">
      <c r="A32" s="63" t="s">
        <v>301</v>
      </c>
      <c r="B32" s="129"/>
      <c r="C32" s="129"/>
      <c r="D32" s="351"/>
      <c r="E32" s="351"/>
      <c r="F32" s="64"/>
    </row>
    <row r="33" spans="1:6" ht="15" hidden="1" customHeight="1" x14ac:dyDescent="0.2">
      <c r="A33" s="63" t="s">
        <v>302</v>
      </c>
      <c r="B33" s="129"/>
      <c r="C33" s="129"/>
      <c r="D33" s="351"/>
      <c r="E33" s="351"/>
      <c r="F33" s="64"/>
    </row>
    <row r="34" spans="1:6" ht="15" hidden="1" customHeight="1" x14ac:dyDescent="0.2">
      <c r="A34" s="63" t="s">
        <v>303</v>
      </c>
      <c r="B34" s="129"/>
      <c r="C34" s="129"/>
      <c r="D34" s="351"/>
      <c r="E34" s="351"/>
      <c r="F34" s="64"/>
    </row>
    <row r="35" spans="1:6" ht="15" hidden="1" customHeight="1" x14ac:dyDescent="0.2">
      <c r="A35" s="63" t="s">
        <v>304</v>
      </c>
      <c r="B35" s="129"/>
      <c r="C35" s="129"/>
      <c r="D35" s="351"/>
      <c r="E35" s="351"/>
      <c r="F35" s="64"/>
    </row>
    <row r="36" spans="1:6" ht="15" hidden="1" customHeight="1" x14ac:dyDescent="0.2">
      <c r="A36" s="63" t="s">
        <v>305</v>
      </c>
      <c r="B36" s="129"/>
      <c r="C36" s="129"/>
      <c r="D36" s="351"/>
      <c r="E36" s="351"/>
      <c r="F36" s="64"/>
    </row>
    <row r="37" spans="1:6" ht="15" hidden="1" customHeight="1" x14ac:dyDescent="0.2">
      <c r="A37" s="63" t="s">
        <v>330</v>
      </c>
      <c r="B37" s="129"/>
      <c r="C37" s="129"/>
      <c r="D37" s="351"/>
      <c r="E37" s="351"/>
      <c r="F37" s="64"/>
    </row>
    <row r="38" spans="1:6" ht="15" hidden="1" customHeight="1" x14ac:dyDescent="0.2">
      <c r="A38" s="63" t="s">
        <v>331</v>
      </c>
      <c r="B38" s="129"/>
      <c r="C38" s="129"/>
      <c r="D38" s="351"/>
      <c r="E38" s="351"/>
      <c r="F38" s="64"/>
    </row>
    <row r="39" spans="1:6" ht="15" hidden="1" customHeight="1" x14ac:dyDescent="0.2">
      <c r="A39" s="63" t="s">
        <v>332</v>
      </c>
      <c r="B39" s="129"/>
      <c r="C39" s="129"/>
      <c r="D39" s="351"/>
      <c r="E39" s="351"/>
      <c r="F39" s="64"/>
    </row>
    <row r="40" spans="1:6" ht="15" hidden="1" customHeight="1" x14ac:dyDescent="0.2">
      <c r="A40" s="63" t="s">
        <v>333</v>
      </c>
      <c r="B40" s="129"/>
      <c r="C40" s="129"/>
      <c r="D40" s="351"/>
      <c r="E40" s="351"/>
      <c r="F40" s="64"/>
    </row>
    <row r="41" spans="1:6" ht="15" hidden="1" customHeight="1" x14ac:dyDescent="0.2">
      <c r="A41" s="63" t="s">
        <v>334</v>
      </c>
      <c r="B41" s="129"/>
      <c r="C41" s="129"/>
      <c r="D41" s="351"/>
      <c r="E41" s="351"/>
      <c r="F41" s="64"/>
    </row>
    <row r="42" spans="1:6" ht="15" hidden="1" customHeight="1" x14ac:dyDescent="0.2">
      <c r="A42" s="63" t="s">
        <v>335</v>
      </c>
      <c r="B42" s="129"/>
      <c r="C42" s="129"/>
      <c r="D42" s="351"/>
      <c r="E42" s="351"/>
      <c r="F42" s="64"/>
    </row>
    <row r="43" spans="1:6" ht="15" hidden="1" customHeight="1" x14ac:dyDescent="0.2">
      <c r="A43" s="63" t="s">
        <v>336</v>
      </c>
      <c r="B43" s="129"/>
      <c r="C43" s="129"/>
      <c r="D43" s="351"/>
      <c r="E43" s="351"/>
      <c r="F43" s="64"/>
    </row>
    <row r="44" spans="1:6" ht="15" hidden="1" customHeight="1" x14ac:dyDescent="0.2">
      <c r="A44" s="63" t="s">
        <v>337</v>
      </c>
      <c r="B44" s="129"/>
      <c r="C44" s="129"/>
      <c r="D44" s="351"/>
      <c r="E44" s="351"/>
      <c r="F44" s="64"/>
    </row>
    <row r="45" spans="1:6" ht="15" hidden="1" customHeight="1" x14ac:dyDescent="0.2">
      <c r="A45" s="63" t="s">
        <v>338</v>
      </c>
      <c r="B45" s="129"/>
      <c r="C45" s="129"/>
      <c r="D45" s="351"/>
      <c r="E45" s="351"/>
      <c r="F45" s="64"/>
    </row>
    <row r="46" spans="1:6" ht="15" hidden="1" customHeight="1" x14ac:dyDescent="0.2">
      <c r="A46" s="63" t="s">
        <v>339</v>
      </c>
      <c r="B46" s="129"/>
      <c r="C46" s="129"/>
      <c r="D46" s="351"/>
      <c r="E46" s="351"/>
      <c r="F46" s="64"/>
    </row>
    <row r="47" spans="1:6" ht="15" hidden="1" customHeight="1" x14ac:dyDescent="0.2">
      <c r="A47" s="63" t="s">
        <v>340</v>
      </c>
      <c r="B47" s="129"/>
      <c r="C47" s="129"/>
      <c r="D47" s="351"/>
      <c r="E47" s="351"/>
      <c r="F47" s="64"/>
    </row>
    <row r="48" spans="1:6" ht="15" hidden="1" customHeight="1" x14ac:dyDescent="0.2">
      <c r="A48" s="63" t="s">
        <v>341</v>
      </c>
      <c r="B48" s="129"/>
      <c r="C48" s="129"/>
      <c r="D48" s="351"/>
      <c r="E48" s="351"/>
      <c r="F48" s="64"/>
    </row>
    <row r="49" spans="1:6" ht="15" hidden="1" customHeight="1" x14ac:dyDescent="0.2">
      <c r="A49" s="63" t="s">
        <v>342</v>
      </c>
      <c r="B49" s="129"/>
      <c r="C49" s="129"/>
      <c r="D49" s="351"/>
      <c r="E49" s="351"/>
      <c r="F49" s="64"/>
    </row>
    <row r="50" spans="1:6" ht="15" hidden="1" customHeight="1" x14ac:dyDescent="0.2">
      <c r="A50" s="63" t="s">
        <v>343</v>
      </c>
      <c r="B50" s="129"/>
      <c r="C50" s="129"/>
      <c r="D50" s="351"/>
      <c r="E50" s="351"/>
      <c r="F50" s="64"/>
    </row>
    <row r="51" spans="1:6" ht="15.75" hidden="1" customHeight="1" x14ac:dyDescent="0.2">
      <c r="A51" s="63" t="s">
        <v>344</v>
      </c>
      <c r="B51" s="129"/>
      <c r="C51" s="129"/>
      <c r="D51" s="351"/>
      <c r="E51" s="351"/>
      <c r="F51" s="64"/>
    </row>
    <row r="52" spans="1:6" x14ac:dyDescent="0.2">
      <c r="A52" s="640"/>
      <c r="B52" s="641"/>
      <c r="C52" s="641"/>
      <c r="D52" s="641"/>
      <c r="E52" s="642"/>
      <c r="F52" s="64"/>
    </row>
    <row r="53" spans="1:6" ht="15.75" customHeight="1" x14ac:dyDescent="0.2">
      <c r="A53" s="65" t="s">
        <v>32</v>
      </c>
      <c r="B53" s="66" t="s">
        <v>45</v>
      </c>
      <c r="C53" s="67" t="s">
        <v>33</v>
      </c>
      <c r="D53" s="67" t="s">
        <v>124</v>
      </c>
      <c r="E53" s="67" t="s">
        <v>125</v>
      </c>
    </row>
    <row r="54" spans="1:6" x14ac:dyDescent="0.2">
      <c r="A54" s="68" t="s">
        <v>291</v>
      </c>
      <c r="B54" s="69" t="s">
        <v>536</v>
      </c>
      <c r="C54" s="70" t="s">
        <v>39</v>
      </c>
      <c r="D54" s="71">
        <v>44777</v>
      </c>
      <c r="E54" s="72">
        <v>390</v>
      </c>
    </row>
    <row r="55" spans="1:6" ht="15.75" customHeight="1" x14ac:dyDescent="0.2">
      <c r="A55" s="73" t="s">
        <v>126</v>
      </c>
      <c r="B55" s="620" t="s">
        <v>127</v>
      </c>
      <c r="C55" s="620"/>
      <c r="D55" s="621" t="s">
        <v>115</v>
      </c>
      <c r="E55" s="621"/>
    </row>
    <row r="56" spans="1:6" ht="15.75" customHeight="1" x14ac:dyDescent="0.2">
      <c r="A56" s="63" t="s">
        <v>121</v>
      </c>
      <c r="B56" s="622" t="s">
        <v>529</v>
      </c>
      <c r="C56" s="622"/>
      <c r="D56" s="614">
        <v>390</v>
      </c>
      <c r="E56" s="615"/>
    </row>
    <row r="57" spans="1:6" x14ac:dyDescent="0.2">
      <c r="A57" s="63" t="s">
        <v>122</v>
      </c>
      <c r="B57" s="627" t="s">
        <v>479</v>
      </c>
      <c r="C57" s="628"/>
      <c r="D57" s="614">
        <v>299</v>
      </c>
      <c r="E57" s="615"/>
    </row>
    <row r="58" spans="1:6" x14ac:dyDescent="0.2">
      <c r="A58" s="63" t="s">
        <v>123</v>
      </c>
      <c r="B58" s="618" t="s">
        <v>531</v>
      </c>
      <c r="C58" s="619"/>
      <c r="D58" s="614">
        <v>533</v>
      </c>
      <c r="E58" s="615"/>
    </row>
    <row r="59" spans="1:6" ht="15.75" customHeight="1" x14ac:dyDescent="0.2">
      <c r="A59" s="65" t="s">
        <v>32</v>
      </c>
      <c r="B59" s="66" t="s">
        <v>45</v>
      </c>
      <c r="C59" s="67" t="s">
        <v>33</v>
      </c>
      <c r="D59" s="67" t="s">
        <v>124</v>
      </c>
      <c r="E59" s="67" t="s">
        <v>125</v>
      </c>
    </row>
    <row r="60" spans="1:6" ht="21" x14ac:dyDescent="0.2">
      <c r="A60" s="68" t="s">
        <v>292</v>
      </c>
      <c r="B60" s="69" t="s">
        <v>526</v>
      </c>
      <c r="C60" s="70" t="s">
        <v>106</v>
      </c>
      <c r="D60" s="71">
        <v>44782</v>
      </c>
      <c r="E60" s="72">
        <v>3900</v>
      </c>
    </row>
    <row r="61" spans="1:6" ht="15.75" customHeight="1" x14ac:dyDescent="0.2">
      <c r="A61" s="73" t="s">
        <v>126</v>
      </c>
      <c r="B61" s="620" t="s">
        <v>127</v>
      </c>
      <c r="C61" s="620"/>
      <c r="D61" s="621" t="s">
        <v>115</v>
      </c>
      <c r="E61" s="621"/>
    </row>
    <row r="62" spans="1:6" x14ac:dyDescent="0.2">
      <c r="A62" s="63" t="s">
        <v>128</v>
      </c>
      <c r="B62" s="622" t="s">
        <v>519</v>
      </c>
      <c r="C62" s="622"/>
      <c r="D62" s="614">
        <v>3200</v>
      </c>
      <c r="E62" s="615"/>
    </row>
    <row r="63" spans="1:6" x14ac:dyDescent="0.2">
      <c r="A63" s="63" t="s">
        <v>129</v>
      </c>
      <c r="B63" s="623" t="s">
        <v>522</v>
      </c>
      <c r="C63" s="624"/>
      <c r="D63" s="614">
        <v>3900</v>
      </c>
      <c r="E63" s="615"/>
    </row>
    <row r="64" spans="1:6" x14ac:dyDescent="0.2">
      <c r="A64" s="427" t="s">
        <v>130</v>
      </c>
      <c r="B64" s="625" t="s">
        <v>523</v>
      </c>
      <c r="C64" s="626"/>
      <c r="D64" s="616">
        <v>4500</v>
      </c>
      <c r="E64" s="617"/>
    </row>
    <row r="65" spans="5:5" x14ac:dyDescent="0.2">
      <c r="E65" s="29"/>
    </row>
    <row r="66" spans="5:5" x14ac:dyDescent="0.2">
      <c r="E66" s="29"/>
    </row>
    <row r="67" spans="5:5" x14ac:dyDescent="0.2">
      <c r="E67" s="29"/>
    </row>
    <row r="68" spans="5:5" x14ac:dyDescent="0.2">
      <c r="E68" s="29"/>
    </row>
    <row r="69" spans="5:5" x14ac:dyDescent="0.2">
      <c r="E69" s="29"/>
    </row>
    <row r="70" spans="5:5" x14ac:dyDescent="0.2">
      <c r="E70" s="29"/>
    </row>
    <row r="71" spans="5:5" x14ac:dyDescent="0.2">
      <c r="E71" s="29"/>
    </row>
    <row r="72" spans="5:5" x14ac:dyDescent="0.2">
      <c r="E72" s="29"/>
    </row>
    <row r="73" spans="5:5" x14ac:dyDescent="0.2">
      <c r="E73" s="29"/>
    </row>
    <row r="74" spans="5:5" x14ac:dyDescent="0.2">
      <c r="E74" s="29"/>
    </row>
    <row r="75" spans="5:5" x14ac:dyDescent="0.2">
      <c r="E75" s="29"/>
    </row>
    <row r="76" spans="5:5" x14ac:dyDescent="0.2">
      <c r="E76" s="29"/>
    </row>
    <row r="77" spans="5:5" x14ac:dyDescent="0.2">
      <c r="E77" s="29"/>
    </row>
    <row r="78" spans="5:5" x14ac:dyDescent="0.2">
      <c r="E78" s="29"/>
    </row>
    <row r="79" spans="5:5" x14ac:dyDescent="0.2">
      <c r="E79" s="29"/>
    </row>
    <row r="80" spans="5:5" x14ac:dyDescent="0.2">
      <c r="E80" s="29"/>
    </row>
    <row r="81" spans="5:5" x14ac:dyDescent="0.2">
      <c r="E81" s="29"/>
    </row>
    <row r="82" spans="5:5" x14ac:dyDescent="0.2">
      <c r="E82" s="29"/>
    </row>
    <row r="83" spans="5:5" x14ac:dyDescent="0.2">
      <c r="E83" s="29"/>
    </row>
    <row r="84" spans="5:5" x14ac:dyDescent="0.2">
      <c r="E84" s="29"/>
    </row>
    <row r="85" spans="5:5" x14ac:dyDescent="0.2">
      <c r="E85" s="29"/>
    </row>
    <row r="86" spans="5:5" x14ac:dyDescent="0.2">
      <c r="E86" s="29"/>
    </row>
    <row r="87" spans="5:5" x14ac:dyDescent="0.2">
      <c r="E87" s="29"/>
    </row>
    <row r="88" spans="5:5" x14ac:dyDescent="0.2">
      <c r="E88" s="29"/>
    </row>
    <row r="89" spans="5:5" x14ac:dyDescent="0.2">
      <c r="E89" s="29"/>
    </row>
    <row r="90" spans="5:5" x14ac:dyDescent="0.2">
      <c r="E90" s="29"/>
    </row>
    <row r="91" spans="5:5" x14ac:dyDescent="0.2">
      <c r="E91" s="29"/>
    </row>
    <row r="92" spans="5:5" x14ac:dyDescent="0.2">
      <c r="E92" s="29"/>
    </row>
    <row r="93" spans="5:5" x14ac:dyDescent="0.2">
      <c r="E93" s="29"/>
    </row>
    <row r="94" spans="5:5" x14ac:dyDescent="0.2">
      <c r="E94" s="29"/>
    </row>
    <row r="95" spans="5:5" x14ac:dyDescent="0.2">
      <c r="E95" s="29"/>
    </row>
    <row r="96" spans="5:5" x14ac:dyDescent="0.2">
      <c r="E96" s="29"/>
    </row>
    <row r="97" spans="5:5" x14ac:dyDescent="0.2">
      <c r="E97" s="29"/>
    </row>
    <row r="98" spans="5:5" x14ac:dyDescent="0.2">
      <c r="E98" s="29"/>
    </row>
    <row r="99" spans="5:5" x14ac:dyDescent="0.2">
      <c r="E99" s="29"/>
    </row>
    <row r="100" spans="5:5" x14ac:dyDescent="0.2">
      <c r="E100" s="29"/>
    </row>
    <row r="101" spans="5:5" x14ac:dyDescent="0.2">
      <c r="E101" s="29"/>
    </row>
    <row r="102" spans="5:5" x14ac:dyDescent="0.2">
      <c r="E102" s="29"/>
    </row>
    <row r="103" spans="5:5" x14ac:dyDescent="0.2">
      <c r="E103" s="29"/>
    </row>
    <row r="104" spans="5:5" x14ac:dyDescent="0.2">
      <c r="E104" s="29"/>
    </row>
    <row r="105" spans="5:5" x14ac:dyDescent="0.2">
      <c r="E105" s="29"/>
    </row>
    <row r="106" spans="5:5" x14ac:dyDescent="0.2">
      <c r="E106" s="29"/>
    </row>
    <row r="107" spans="5:5" x14ac:dyDescent="0.2">
      <c r="E107" s="29"/>
    </row>
    <row r="108" spans="5:5" x14ac:dyDescent="0.2">
      <c r="E108" s="29"/>
    </row>
    <row r="109" spans="5:5" x14ac:dyDescent="0.2">
      <c r="E109" s="29"/>
    </row>
    <row r="110" spans="5:5" x14ac:dyDescent="0.2">
      <c r="E110" s="29"/>
    </row>
    <row r="111" spans="5:5" x14ac:dyDescent="0.2">
      <c r="E111" s="29"/>
    </row>
    <row r="112" spans="5:5" x14ac:dyDescent="0.2">
      <c r="E112" s="29"/>
    </row>
    <row r="113" spans="5:5" x14ac:dyDescent="0.2">
      <c r="E113" s="29"/>
    </row>
    <row r="114" spans="5:5" x14ac:dyDescent="0.2">
      <c r="E114" s="29"/>
    </row>
    <row r="115" spans="5:5" x14ac:dyDescent="0.2">
      <c r="E115" s="29"/>
    </row>
    <row r="116" spans="5:5" x14ac:dyDescent="0.2">
      <c r="E116" s="29"/>
    </row>
    <row r="117" spans="5:5" x14ac:dyDescent="0.2">
      <c r="E117" s="29"/>
    </row>
    <row r="118" spans="5:5" x14ac:dyDescent="0.2">
      <c r="E118" s="29"/>
    </row>
    <row r="119" spans="5:5" x14ac:dyDescent="0.2">
      <c r="E119" s="29"/>
    </row>
    <row r="120" spans="5:5" x14ac:dyDescent="0.2">
      <c r="E120" s="29"/>
    </row>
    <row r="121" spans="5:5" x14ac:dyDescent="0.2">
      <c r="E121" s="29"/>
    </row>
    <row r="122" spans="5:5" x14ac:dyDescent="0.2">
      <c r="E122" s="29"/>
    </row>
    <row r="123" spans="5:5" x14ac:dyDescent="0.2">
      <c r="E123" s="29"/>
    </row>
    <row r="124" spans="5:5" x14ac:dyDescent="0.2">
      <c r="E124" s="29"/>
    </row>
    <row r="125" spans="5:5" x14ac:dyDescent="0.2">
      <c r="E125" s="29"/>
    </row>
    <row r="126" spans="5:5" x14ac:dyDescent="0.2">
      <c r="E126" s="29"/>
    </row>
    <row r="127" spans="5:5" x14ac:dyDescent="0.2">
      <c r="E127" s="29"/>
    </row>
    <row r="128" spans="5:5" x14ac:dyDescent="0.2">
      <c r="E128" s="29"/>
    </row>
    <row r="129" spans="5:5" x14ac:dyDescent="0.2">
      <c r="E129" s="29"/>
    </row>
    <row r="130" spans="5:5" x14ac:dyDescent="0.2">
      <c r="E130" s="29"/>
    </row>
    <row r="131" spans="5:5" x14ac:dyDescent="0.2">
      <c r="E131" s="29"/>
    </row>
    <row r="132" spans="5:5" x14ac:dyDescent="0.2">
      <c r="E132" s="29"/>
    </row>
    <row r="133" spans="5:5" x14ac:dyDescent="0.2">
      <c r="E133" s="29"/>
    </row>
    <row r="134" spans="5:5" x14ac:dyDescent="0.2">
      <c r="E134" s="29"/>
    </row>
    <row r="135" spans="5:5" x14ac:dyDescent="0.2">
      <c r="E135" s="29"/>
    </row>
    <row r="136" spans="5:5" x14ac:dyDescent="0.2">
      <c r="E136" s="29"/>
    </row>
    <row r="137" spans="5:5" x14ac:dyDescent="0.2">
      <c r="E137" s="29"/>
    </row>
    <row r="138" spans="5:5" x14ac:dyDescent="0.2">
      <c r="E138" s="29"/>
    </row>
    <row r="139" spans="5:5" x14ac:dyDescent="0.2">
      <c r="E139" s="29"/>
    </row>
    <row r="140" spans="5:5" x14ac:dyDescent="0.2">
      <c r="E140" s="29"/>
    </row>
    <row r="141" spans="5:5" x14ac:dyDescent="0.2">
      <c r="E141" s="29"/>
    </row>
    <row r="142" spans="5:5" x14ac:dyDescent="0.2">
      <c r="E142" s="29"/>
    </row>
    <row r="143" spans="5:5" x14ac:dyDescent="0.2">
      <c r="E143" s="29"/>
    </row>
    <row r="144" spans="5:5" x14ac:dyDescent="0.2">
      <c r="E144" s="29"/>
    </row>
    <row r="145" spans="5:5" x14ac:dyDescent="0.2">
      <c r="E145" s="29"/>
    </row>
    <row r="146" spans="5:5" x14ac:dyDescent="0.2">
      <c r="E146" s="29"/>
    </row>
    <row r="147" spans="5:5" x14ac:dyDescent="0.2">
      <c r="E147" s="29"/>
    </row>
    <row r="148" spans="5:5" x14ac:dyDescent="0.2">
      <c r="E148" s="29"/>
    </row>
    <row r="149" spans="5:5" x14ac:dyDescent="0.2">
      <c r="E149" s="29"/>
    </row>
    <row r="150" spans="5:5" x14ac:dyDescent="0.2">
      <c r="E150" s="29"/>
    </row>
    <row r="151" spans="5:5" x14ac:dyDescent="0.2">
      <c r="E151" s="29"/>
    </row>
    <row r="152" spans="5:5" x14ac:dyDescent="0.2">
      <c r="E152" s="29"/>
    </row>
    <row r="153" spans="5:5" x14ac:dyDescent="0.2">
      <c r="E153" s="29"/>
    </row>
    <row r="154" spans="5:5" x14ac:dyDescent="0.2">
      <c r="E154" s="29"/>
    </row>
    <row r="155" spans="5:5" x14ac:dyDescent="0.2">
      <c r="E155" s="29"/>
    </row>
    <row r="156" spans="5:5" x14ac:dyDescent="0.2">
      <c r="E156" s="29"/>
    </row>
    <row r="157" spans="5:5" x14ac:dyDescent="0.2">
      <c r="E157" s="29"/>
    </row>
    <row r="158" spans="5:5" x14ac:dyDescent="0.2">
      <c r="E158" s="29"/>
    </row>
    <row r="159" spans="5:5" x14ac:dyDescent="0.2">
      <c r="E159" s="29"/>
    </row>
    <row r="160" spans="5:5" x14ac:dyDescent="0.2">
      <c r="E160" s="29"/>
    </row>
    <row r="161" spans="5:5" x14ac:dyDescent="0.2">
      <c r="E161" s="29"/>
    </row>
    <row r="162" spans="5:5" x14ac:dyDescent="0.2">
      <c r="E162" s="29"/>
    </row>
    <row r="163" spans="5:5" x14ac:dyDescent="0.2">
      <c r="E163" s="29"/>
    </row>
    <row r="164" spans="5:5" x14ac:dyDescent="0.2">
      <c r="E164" s="29"/>
    </row>
    <row r="165" spans="5:5" x14ac:dyDescent="0.2">
      <c r="E165" s="29"/>
    </row>
    <row r="166" spans="5:5" x14ac:dyDescent="0.2">
      <c r="E166" s="29"/>
    </row>
    <row r="167" spans="5:5" x14ac:dyDescent="0.2">
      <c r="E167" s="29"/>
    </row>
    <row r="168" spans="5:5" x14ac:dyDescent="0.2">
      <c r="E168" s="29"/>
    </row>
    <row r="169" spans="5:5" x14ac:dyDescent="0.2">
      <c r="E169" s="29"/>
    </row>
    <row r="170" spans="5:5" x14ac:dyDescent="0.2">
      <c r="E170" s="29"/>
    </row>
    <row r="171" spans="5:5" x14ac:dyDescent="0.2">
      <c r="E171" s="29"/>
    </row>
    <row r="172" spans="5:5" x14ac:dyDescent="0.2">
      <c r="E172" s="29"/>
    </row>
    <row r="173" spans="5:5" x14ac:dyDescent="0.2">
      <c r="E173" s="29"/>
    </row>
    <row r="174" spans="5:5" x14ac:dyDescent="0.2">
      <c r="E174" s="29"/>
    </row>
    <row r="175" spans="5:5" x14ac:dyDescent="0.2">
      <c r="E175" s="29"/>
    </row>
    <row r="176" spans="5:5" x14ac:dyDescent="0.2">
      <c r="E176" s="29"/>
    </row>
    <row r="177" spans="5:5" x14ac:dyDescent="0.2">
      <c r="E177" s="29"/>
    </row>
    <row r="178" spans="5:5" x14ac:dyDescent="0.2">
      <c r="E178" s="29"/>
    </row>
    <row r="179" spans="5:5" x14ac:dyDescent="0.2">
      <c r="E179" s="29"/>
    </row>
    <row r="180" spans="5:5" x14ac:dyDescent="0.2">
      <c r="E180" s="29"/>
    </row>
    <row r="181" spans="5:5" x14ac:dyDescent="0.2">
      <c r="E181" s="29"/>
    </row>
    <row r="182" spans="5:5" x14ac:dyDescent="0.2">
      <c r="E182" s="29"/>
    </row>
    <row r="183" spans="5:5" x14ac:dyDescent="0.2">
      <c r="E183" s="29"/>
    </row>
    <row r="184" spans="5:5" x14ac:dyDescent="0.2">
      <c r="E184" s="29"/>
    </row>
    <row r="185" spans="5:5" x14ac:dyDescent="0.2">
      <c r="E185" s="29"/>
    </row>
    <row r="186" spans="5:5" x14ac:dyDescent="0.2">
      <c r="E186" s="29"/>
    </row>
  </sheetData>
  <dataConsolidate/>
  <mergeCells count="27">
    <mergeCell ref="B2:E2"/>
    <mergeCell ref="B1:E1"/>
    <mergeCell ref="B3:E3"/>
    <mergeCell ref="B56:C56"/>
    <mergeCell ref="D56:E56"/>
    <mergeCell ref="A4:E4"/>
    <mergeCell ref="D5:E5"/>
    <mergeCell ref="A52:E52"/>
    <mergeCell ref="B55:C55"/>
    <mergeCell ref="D55:E55"/>
    <mergeCell ref="D6:E8"/>
    <mergeCell ref="B5:C5"/>
    <mergeCell ref="B6:C6"/>
    <mergeCell ref="B7:C7"/>
    <mergeCell ref="B8:C8"/>
    <mergeCell ref="D57:E57"/>
    <mergeCell ref="D64:E64"/>
    <mergeCell ref="B58:C58"/>
    <mergeCell ref="D58:E58"/>
    <mergeCell ref="B61:C61"/>
    <mergeCell ref="D61:E61"/>
    <mergeCell ref="B62:C62"/>
    <mergeCell ref="D62:E62"/>
    <mergeCell ref="B63:C63"/>
    <mergeCell ref="D63:E63"/>
    <mergeCell ref="B64:C64"/>
    <mergeCell ref="B57:C57"/>
  </mergeCells>
  <phoneticPr fontId="2" type="noConversion"/>
  <dataValidations disablePrompts="1" count="1">
    <dataValidation type="list" allowBlank="1" showInputMessage="1" showErrorMessage="1" sqref="A56:A58 A62:A64">
      <formula1>$A$11:$A$31</formula1>
    </dataValidation>
  </dataValidations>
  <printOptions horizontalCentered="1"/>
  <pageMargins left="0.23622047244094491" right="0.23622047244094491" top="0.39370078740157483" bottom="0.39370078740157483" header="0.31496062992125984" footer="0.23622047244094491"/>
  <pageSetup paperSize="9" scale="83" orientation="portrait" r:id="rId1"/>
  <headerFooter>
    <oddFooter>Página &amp;P de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32</vt:i4>
      </vt:variant>
    </vt:vector>
  </HeadingPairs>
  <TitlesOfParts>
    <vt:vector size="44" baseType="lpstr">
      <vt:lpstr>IMAGENS</vt:lpstr>
      <vt:lpstr>REFERENCIA</vt:lpstr>
      <vt:lpstr>DADOS</vt:lpstr>
      <vt:lpstr>ORÇAMENTO_DES</vt:lpstr>
      <vt:lpstr>BANCO DADOS ARQ</vt:lpstr>
      <vt:lpstr>MEMORIA DE CALCULO AT</vt:lpstr>
      <vt:lpstr>COMPOSIÇÃO</vt:lpstr>
      <vt:lpstr>CRONOGRAMA DES</vt:lpstr>
      <vt:lpstr>COTAÇÕES</vt:lpstr>
      <vt:lpstr>BANCO DADOS INC</vt:lpstr>
      <vt:lpstr>BDI C DES</vt:lpstr>
      <vt:lpstr>BDI S DES</vt:lpstr>
      <vt:lpstr>'BANCO DADOS INC'!_000____VERGA_PORTA_GERAL_1</vt:lpstr>
      <vt:lpstr>'BANCO DADOS ARQ'!_000___TABELA_DE_AMBIENTES_GERAL</vt:lpstr>
      <vt:lpstr>'BANCO DADOS INC'!_000___TABELA_DE_AMBIENTES_GERAL_1</vt:lpstr>
      <vt:lpstr>'BANCO DADOS ARQ'!_000___VERGA_CONTRAVERGA_JANELAS_GERAL</vt:lpstr>
      <vt:lpstr>'BANCO DADOS INC'!_000___VERGA_CONTRAVERGA_JANELAS_GERAL_1</vt:lpstr>
      <vt:lpstr>'BANCO DADOS ARQ'!_000___VERGA_PORTA_GERAL</vt:lpstr>
      <vt:lpstr>'BANCO DADOS ARQ'!_001___DEMOLIÇÃO_DE_ARGAMASSA_1</vt:lpstr>
      <vt:lpstr>'BANCO DADOS ARQ'!_001___REMOÇÃO_DE_PORTAS</vt:lpstr>
      <vt:lpstr>'BANCO DADOS ARQ'!_003___JANELAS</vt:lpstr>
      <vt:lpstr>'BANCO DADOS ARQ'!_003___JANELAS_2</vt:lpstr>
      <vt:lpstr>'BANCO DADOS ARQ'!_003___PEITORIL_DE_GRANITO_PARA_JANELAS</vt:lpstr>
      <vt:lpstr>'BANCO DADOS ARQ'!_003___PORTAS_5</vt:lpstr>
      <vt:lpstr>'BANCO DADOS ARQ'!_004___COBERTURA</vt:lpstr>
      <vt:lpstr>'BANCO DADOS ARQ'!_004___FORRO_DRYWALL</vt:lpstr>
      <vt:lpstr>'BANCO DADOS ARQ'!_004___FORRO_PVC</vt:lpstr>
      <vt:lpstr>'BANCO DADOS ARQ'!_004___INSTALAÇÃO_DE_AZULEJO___H___1_80M___TOTAL</vt:lpstr>
      <vt:lpstr>'BANCO DADOS ARQ'!_005___PISO_60X60CM_GERAL_A_INSTALAR</vt:lpstr>
      <vt:lpstr>'BANCO DADOS ARQ'!_005___PISO_DE_CONCRETO_COM_PINTURA_ACRÍLICA</vt:lpstr>
      <vt:lpstr>'BANCO DADOS ARQ'!_005___RODAPÉ_CERÂMICO</vt:lpstr>
      <vt:lpstr>'BANCO DADOS ARQ'!Area_de_impressao</vt:lpstr>
      <vt:lpstr>'BANCO DADOS INC'!Area_de_impressao</vt:lpstr>
      <vt:lpstr>'BDI C DES'!Area_de_impressao</vt:lpstr>
      <vt:lpstr>'BDI S DES'!Area_de_impressao</vt:lpstr>
      <vt:lpstr>COMPOSIÇÃO!Area_de_impressao</vt:lpstr>
      <vt:lpstr>COTAÇÕES!Area_de_impressao</vt:lpstr>
      <vt:lpstr>'CRONOGRAMA DES'!Area_de_impressao</vt:lpstr>
      <vt:lpstr>'MEMORIA DE CALCULO AT'!Area_de_impressao</vt:lpstr>
      <vt:lpstr>ORÇAMENTO_DES!Area_de_impressao</vt:lpstr>
      <vt:lpstr>'BANCO DADOS INC'!ORÇAMENTO</vt:lpstr>
      <vt:lpstr>ORÇAMENTO</vt:lpstr>
      <vt:lpstr>PROC</vt:lpstr>
      <vt:lpstr>ORÇAMENTO_DES!Titulos_de_impressao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Usuario</cp:lastModifiedBy>
  <cp:lastPrinted>2022-10-04T00:09:53Z</cp:lastPrinted>
  <dcterms:created xsi:type="dcterms:W3CDTF">2016-12-08T00:50:18Z</dcterms:created>
  <dcterms:modified xsi:type="dcterms:W3CDTF">2022-10-18T17:22:43Z</dcterms:modified>
</cp:coreProperties>
</file>