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-120" yWindow="-120" windowWidth="29040" windowHeight="15720" firstSheet="3" activeTab="5"/>
  </bookViews>
  <sheets>
    <sheet name="IMAGENS" sheetId="34" state="hidden" r:id="rId1"/>
    <sheet name="REFERENCIA" sheetId="33" state="hidden" r:id="rId2"/>
    <sheet name="DADOS" sheetId="32" state="hidden" r:id="rId3"/>
    <sheet name="RESUMO" sheetId="49" r:id="rId4"/>
    <sheet name="RELEVANCIA" sheetId="50" r:id="rId5"/>
    <sheet name="ORÇAMENTO_DES" sheetId="12" r:id="rId6"/>
    <sheet name="MEMORIA" sheetId="37" r:id="rId7"/>
    <sheet name="BANCO DADOS ARQ" sheetId="39" state="hidden" r:id="rId8"/>
    <sheet name="PAVIMENTAÇÃO" sheetId="48" r:id="rId9"/>
    <sheet name="COMPOSIÇÃO" sheetId="23" r:id="rId10"/>
    <sheet name="COTAÇÕES" sheetId="41" state="hidden" r:id="rId11"/>
    <sheet name="BANCO DADOS INC" sheetId="40" state="hidden" r:id="rId12"/>
    <sheet name="BDI C DES" sheetId="42" state="hidden" r:id="rId13"/>
    <sheet name="CRONOGRAMA DES" sheetId="46" r:id="rId14"/>
    <sheet name="BDI S DES" sheetId="44" r:id="rId15"/>
    <sheet name="estrutura" sheetId="47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000____VERGA_PORTA_GERAL" localSheetId="7">'BANCO DADOS ARQ'!#REF!</definedName>
    <definedName name="_000____VERGA_PORTA_GERAL" localSheetId="11">'BANCO DADOS INC'!#REF!</definedName>
    <definedName name="_000____VERGA_PORTA_GERAL_1" localSheetId="7">'BANCO DADOS ARQ'!#REF!</definedName>
    <definedName name="_000____VERGA_PORTA_GERAL_1" localSheetId="11">'BANCO DADOS INC'!$B$8:$F$12</definedName>
    <definedName name="_000___TABELA_DE_AMBIENTES_GERAL" localSheetId="7">'BANCO DADOS ARQ'!$B$8:$G$36</definedName>
    <definedName name="_000___TABELA_DE_AMBIENTES_GERAL" localSheetId="11">'BANCO DADOS INC'!#REF!</definedName>
    <definedName name="_000___TABELA_DE_AMBIENTES_GERAL_1" localSheetId="7">'BANCO DADOS ARQ'!#REF!</definedName>
    <definedName name="_000___TABELA_DE_AMBIENTES_GERAL_1" localSheetId="11">'BANCO DADOS INC'!$B$20:$AJ$36</definedName>
    <definedName name="_000___VERGA_CONTRAVERGA_JANELAS_GERAL" localSheetId="7">'BANCO DADOS ARQ'!$B$60:$F$72</definedName>
    <definedName name="_000___VERGA_CONTRAVERGA_JANELAS_GERAL" localSheetId="11">'BANCO DADOS INC'!#REF!</definedName>
    <definedName name="_000___VERGA_CONTRAVERGA_JANELAS_GERAL_1" localSheetId="7">'BANCO DADOS ARQ'!#REF!</definedName>
    <definedName name="_000___VERGA_CONTRAVERGA_JANELAS_GERAL_1" localSheetId="11">'BANCO DADOS INC'!$B$42:$F$47</definedName>
    <definedName name="_000___VERGA_PORTA_GERAL" localSheetId="7">'BANCO DADOS ARQ'!$B$44:$F$58</definedName>
    <definedName name="_001___DEMOLIÇÃO_DE_ARGAMASSA" localSheetId="7">'BANCO DADOS ARQ'!#REF!</definedName>
    <definedName name="_001___DEMOLIÇÃO_DE_ARGAMASSA_1" localSheetId="7">'BANCO DADOS ARQ'!$B$35:$C$35</definedName>
    <definedName name="_001___DEMOLIÇÃO_DE_PISO_CERÂMICO" localSheetId="7">'BANCO DADOS ARQ'!#REF!</definedName>
    <definedName name="_001___DEMOLIÇÃO_DE_PISO_CIMENTADO" localSheetId="7">'BANCO DADOS ARQ'!#REF!</definedName>
    <definedName name="_001___DEMOLIÇÃO_DE_REVESTIMENTO_CERÂMICO" localSheetId="7">'BANCO DADOS ARQ'!#REF!</definedName>
    <definedName name="_001___DEMOLIÇÃO_DE_REVESTIMENTO_CERÂMICO_1" localSheetId="7">'BANCO DADOS ARQ'!#REF!</definedName>
    <definedName name="_001___REMOÇÃO_DE_JANELAS" localSheetId="7">'BANCO DADOS ARQ'!#REF!</definedName>
    <definedName name="_001___REMOÇÃO_DE_LOUÇAS" localSheetId="7">'BANCO DADOS ARQ'!#REF!</definedName>
    <definedName name="_001___REMOÇÃO_DE_PORTAS" localSheetId="7">'BANCO DADOS ARQ'!$B$44:$G$111</definedName>
    <definedName name="_001___REMOÇÃO_TELHA_CERÂMICA" localSheetId="7">'BANCO DADOS ARQ'!#REF!</definedName>
    <definedName name="_002____VERGA_PORTA_GERAL" localSheetId="7">'BANCO DADOS ARQ'!#REF!</definedName>
    <definedName name="_002___REMOÇÃO_FORRO_PVC" localSheetId="7">'BANCO DADOS ARQ'!#REF!</definedName>
    <definedName name="_002___TABELA_DE_AMBIENTES_GERAL" localSheetId="7">'BANCO DADOS ARQ'!#REF!</definedName>
    <definedName name="_002___TABELA_DE_AMBIENTES_GERAL_1" localSheetId="7">'BANCO DADOS ARQ'!#REF!</definedName>
    <definedName name="_002___TABELA_DE_AMBIENTES_GERAL_2" localSheetId="7">'BANCO DADOS ARQ'!#REF!</definedName>
    <definedName name="_003___JANELAS" localSheetId="7">'BANCO DADOS ARQ'!$B$100:$G$105</definedName>
    <definedName name="_003___JANELAS" localSheetId="11">'BANCO DADOS INC'!#REF!</definedName>
    <definedName name="_003___JANELAS_1" localSheetId="7">'BANCO DADOS ARQ'!#REF!</definedName>
    <definedName name="_003___JANELAS_1" localSheetId="11">'BANCO DADOS INC'!#REF!</definedName>
    <definedName name="_003___JANELAS_2" localSheetId="7">'BANCO DADOS ARQ'!$B$275:$H$281</definedName>
    <definedName name="_003___PEITORIL_DE_GRANITO_PARA_JANELAS" localSheetId="7">'BANCO DADOS ARQ'!$B$87:$F$99</definedName>
    <definedName name="_003___PEITORIL_DE_GRANITO_PARA_JANELAS" localSheetId="11">'BANCO DADOS INC'!#REF!</definedName>
    <definedName name="_003___PEITORIL_DE_GRANITO_PARA_JANELAS_1" localSheetId="7">'BANCO DADOS ARQ'!#REF!</definedName>
    <definedName name="_003___PEITORIL_DE_GRANITO_PARA_JANELAS_1" localSheetId="11">'BANCO DADOS INC'!#REF!</definedName>
    <definedName name="_003___PORTAS" localSheetId="11">'BANCO DADOS INC'!#REF!</definedName>
    <definedName name="_003___PORTAS_1" localSheetId="7">'BANCO DADOS ARQ'!#REF!</definedName>
    <definedName name="_003___PORTAS_1" localSheetId="11">'BANCO DADOS INC'!#REF!</definedName>
    <definedName name="_003___PORTAS_2" localSheetId="7">'BANCO DADOS ARQ'!#REF!</definedName>
    <definedName name="_003___PORTAS_3" localSheetId="7">'BANCO DADOS ARQ'!#REF!</definedName>
    <definedName name="_003___PORTAS_4" localSheetId="7">'BANCO DADOS ARQ'!#REF!</definedName>
    <definedName name="_003___PORTAS_5" localSheetId="7">'BANCO DADOS ARQ'!$B$101:$G$105</definedName>
    <definedName name="_004___CHAPISCO_TETO" localSheetId="7">'BANCO DADOS ARQ'!#REF!</definedName>
    <definedName name="_004___CHAPISCO_TETO" localSheetId="11">'BANCO DADOS INC'!#REF!</definedName>
    <definedName name="_004___CHAPISCO_TETO_1" localSheetId="7">'BANCO DADOS ARQ'!#REF!</definedName>
    <definedName name="_004___CHAPISCO_TETO_1" localSheetId="11">'BANCO DADOS INC'!#REF!</definedName>
    <definedName name="_004___COBERTURA" localSheetId="7">'BANCO DADOS ARQ'!$B$146:$I$154</definedName>
    <definedName name="_004___COBERTURA" localSheetId="11">'BANCO DADOS INC'!#REF!</definedName>
    <definedName name="_004___COBERTURA_1" localSheetId="7">'BANCO DADOS ARQ'!#REF!</definedName>
    <definedName name="_004___COBERTURA_1" localSheetId="11">'BANCO DADOS INC'!#REF!</definedName>
    <definedName name="_004___CUMEEIRA_EM_CERÂMICO" localSheetId="7">'BANCO DADOS ARQ'!#REF!</definedName>
    <definedName name="_004___CUMEEIRA_EM_FIBROCIMENTO" localSheetId="7">'BANCO DADOS ARQ'!#REF!</definedName>
    <definedName name="_004___CUMEEIRA_EM_FIBROCIMENTO" localSheetId="11">'BANCO DADOS INC'!#REF!</definedName>
    <definedName name="_004___CUMEEIRA_EM_FIBROCIMENTO_1" localSheetId="7">'BANCO DADOS ARQ'!#REF!</definedName>
    <definedName name="_004___CUMEEIRA_EM_FIBROCIMENTO_1" localSheetId="11">'BANCO DADOS INC'!#REF!</definedName>
    <definedName name="_004___FORRO_DRYWALL" localSheetId="7">'BANCO DADOS ARQ'!$B$117:$C$143</definedName>
    <definedName name="_004___FORRO_DRYWALL" localSheetId="11">'BANCO DADOS INC'!#REF!</definedName>
    <definedName name="_004___FORRO_MINERAL" localSheetId="7">'BANCO DADOS ARQ'!#REF!</definedName>
    <definedName name="_004___FORRO_MINERAL" localSheetId="11">'BANCO DADOS INC'!#REF!</definedName>
    <definedName name="_004___FORRO_PVC" localSheetId="7">'BANCO DADOS ARQ'!$B$145:$D$173</definedName>
    <definedName name="_004___FORRO_PVC_1" localSheetId="7">'BANCO DADOS ARQ'!#REF!</definedName>
    <definedName name="_004___FORRO_PVC_2" localSheetId="7">'BANCO DADOS ARQ'!#REF!</definedName>
    <definedName name="_004___FORRO_PVC_3" localSheetId="7">'BANCO DADOS ARQ'!#REF!</definedName>
    <definedName name="_004___INSTALAÇÃO_DE_AZULEJO___H___1_80M___TOTAL" localSheetId="7">'BANCO DADOS ARQ'!$B$210:$H$235</definedName>
    <definedName name="_004___INSTALAÇÃO_DE_AZULEJO___H___1_80M___TOTAL" localSheetId="11">'BANCO DADOS INC'!#REF!</definedName>
    <definedName name="_004___INSTALAÇÃO_DE_AZULEJO___H___1_80M___TOTAL_1" localSheetId="7">'BANCO DADOS ARQ'!#REF!</definedName>
    <definedName name="_004___INSTALAÇÃO_DE_AZULEJO___H___1_80M___TOTAL_1" localSheetId="11">'BANCO DADOS INC'!#REF!</definedName>
    <definedName name="_004___MATERIAIS___CALHA" localSheetId="7">'BANCO DADOS ARQ'!#REF!</definedName>
    <definedName name="_004___MATERIAIS___CALHA" localSheetId="11">'BANCO DADOS INC'!#REF!</definedName>
    <definedName name="_004___MATERIAIS___CALHA_1" localSheetId="7">'BANCO DADOS ARQ'!#REF!</definedName>
    <definedName name="_004___MATERIAIS___CALHA_1" localSheetId="11">'BANCO DADOS INC'!#REF!</definedName>
    <definedName name="_004___RUFO_DE_ENCOSTO_EM_AÇO_GALVANIZADO" localSheetId="7">'BANCO DADOS ARQ'!#REF!</definedName>
    <definedName name="_004___RUFO_DE_ENCOSTO_EM_AÇO_GALVANIZADO" localSheetId="11">'BANCO DADOS INC'!#REF!</definedName>
    <definedName name="_004___RUFO_DE_ENCOSTO_EM_AÇO_GALVANIZADO_1" localSheetId="7">'BANCO DADOS ARQ'!#REF!</definedName>
    <definedName name="_004___RUFO_DE_ENCOSTO_EM_AÇO_GALVANIZADO_1" localSheetId="11">'BANCO DADOS INC'!#REF!</definedName>
    <definedName name="_004___RUFO_PINGADEIRA__EM_AÇO_GALVANIZADO_1" localSheetId="7">'BANCO DADOS ARQ'!#REF!</definedName>
    <definedName name="_004___RUFO_PINGADEIRA__EM_AÇO_GALVANIZADO_1" localSheetId="11">'BANCO DADOS INC'!#REF!</definedName>
    <definedName name="_004___RUFO_PINGADEIRA__EM_AÇO_GALVANIZADO_2" localSheetId="7">'BANCO DADOS ARQ'!#REF!</definedName>
    <definedName name="_004___RUFO_PINGADEIRA__EM_AÇO_GALVANIZADO_2" localSheetId="11">'BANCO DADOS INC'!#REF!</definedName>
    <definedName name="_004___TESOURA" localSheetId="7">'BANCO DADOS ARQ'!#REF!</definedName>
    <definedName name="_004___TESOURA" localSheetId="11">'BANCO DADOS INC'!#REF!</definedName>
    <definedName name="_005____PISO_GRANILITE" localSheetId="7">'BANCO DADOS ARQ'!#REF!</definedName>
    <definedName name="_005____PISO_GRANILITE" localSheetId="11">'BANCO DADOS INC'!#REF!</definedName>
    <definedName name="_005____PISO_GRANILITE_1" localSheetId="7">'BANCO DADOS ARQ'!#REF!</definedName>
    <definedName name="_005____PISO_GRANILITE_1" localSheetId="11">'BANCO DADOS INC'!#REF!</definedName>
    <definedName name="_005___PISO_60X60CM_GERAL_A_INSTALAR" localSheetId="7">'BANCO DADOS ARQ'!$B$204:$D$242</definedName>
    <definedName name="_005___PISO_ASSOALHO" localSheetId="7">'BANCO DADOS ARQ'!#REF!</definedName>
    <definedName name="_005___PISO_ASSOALHO" localSheetId="11">'BANCO DADOS INC'!#REF!</definedName>
    <definedName name="_005___PISO_CERÂMICO_45X45CM____GERAL" localSheetId="7">'BANCO DADOS ARQ'!#REF!</definedName>
    <definedName name="_005___PISO_CERÂMICO_45X45CM____GERAL" localSheetId="11">'BANCO DADOS INC'!#REF!</definedName>
    <definedName name="_005___PISO_CERÂMICO_45X45CM____GERAL_1" localSheetId="7">'BANCO DADOS ARQ'!#REF!</definedName>
    <definedName name="_005___PISO_CERÂMICO_45X45CM____GERAL_1" localSheetId="11">'BANCO DADOS INC'!#REF!</definedName>
    <definedName name="_005___PISO_DE_CONCRETO_COM_PINTURA_ACRÍLICA" localSheetId="7">'BANCO DADOS ARQ'!$B$245:$D$253</definedName>
    <definedName name="_005___PISO_GERAL" localSheetId="7">'BANCO DADOS ARQ'!#REF!</definedName>
    <definedName name="_005___PISO_GERAL" localSheetId="11">'BANCO DADOS INC'!#REF!</definedName>
    <definedName name="_005___PISO_GERAL_1" localSheetId="7">'BANCO DADOS ARQ'!#REF!</definedName>
    <definedName name="_005___PISO_GERAL_1" localSheetId="11">'BANCO DADOS INC'!#REF!</definedName>
    <definedName name="_005___RODAPÉ_CERÂMICO" localSheetId="7">'BANCO DADOS ARQ'!$B$256:$E$272</definedName>
    <definedName name="_005___RODAPÉ_CERÂMICO" localSheetId="11">'BANCO DADOS INC'!#REF!</definedName>
    <definedName name="_005___RODAPÉ_CERÂMICO_1" localSheetId="7">'BANCO DADOS ARQ'!#REF!</definedName>
    <definedName name="_005___RODAPÉ_CERÂMICO_1" localSheetId="11">'BANCO DADOS INC'!#REF!</definedName>
    <definedName name="_005___RODAPÉ_CERÂMICO_2" localSheetId="7">'BANCO DADOS ARQ'!#REF!</definedName>
    <definedName name="_005___RODAPÉ_CERÂMICO_2" localSheetId="11">'BANCO DADOS INC'!#REF!</definedName>
    <definedName name="_005___RODAPÉ_CERÂMICO_3" localSheetId="7">'BANCO DADOS ARQ'!#REF!</definedName>
    <definedName name="_005___RODAPÉ_CERÂMICO_3" localSheetId="11">'BANCO DADOS INC'!#REF!</definedName>
    <definedName name="_005___RODAPÉ_GRANILITE" localSheetId="7">'BANCO DADOS ARQ'!#REF!</definedName>
    <definedName name="_005___SOLEIRA" localSheetId="7">'BANCO DADOS ARQ'!#REF!</definedName>
    <definedName name="_005___SOLEIRA" localSheetId="11">'BANCO DADOS INC'!#REF!</definedName>
    <definedName name="_005___URBANIZAÇÃO" localSheetId="7">'BANCO DADOS ARQ'!#REF!</definedName>
    <definedName name="_005___URBANIZAÇÃO" localSheetId="11">'BANCO DADOS INC'!#REF!</definedName>
    <definedName name="_005___URBANIZAÇÃO_1" localSheetId="7">'BANCO DADOS ARQ'!#REF!</definedName>
    <definedName name="_005___URBANIZAÇÃO_1" localSheetId="11">'BANCO DADOS INC'!#REF!</definedName>
    <definedName name="_006___ACESSÓRIOS_ESPECIAIS" localSheetId="7">'BANCO DADOS ARQ'!#REF!</definedName>
    <definedName name="_006___ACESSÓRIOS_ESPECIAIS" localSheetId="11">'BANCO DADOS INC'!#REF!</definedName>
    <definedName name="_006___ACESSÓRIOS_ESPECIAIS_1" localSheetId="7">'BANCO DADOS ARQ'!#REF!</definedName>
    <definedName name="_006___ACESSÓRIOS_ESPECIAIS_1" localSheetId="11">'BANCO DADOS INC'!#REF!</definedName>
    <definedName name="_006___TABELA_DE_LOUÇAS" localSheetId="7">'BANCO DADOS ARQ'!#REF!</definedName>
    <definedName name="_006___TABELA_DE_LOUÇAS" localSheetId="11">'BANCO DADOS INC'!#REF!</definedName>
    <definedName name="_006___TABELA_DE_LOUÇAS_1" localSheetId="7">'BANCO DADOS ARQ'!#REF!</definedName>
    <definedName name="_006___TABELA_DE_LOUÇAS_1" localSheetId="11">'BANCO DADOS INC'!#REF!</definedName>
    <definedName name="_007___PINTURA_ACRÍLICA_EM_TETO" localSheetId="7">'BANCO DADOS ARQ'!#REF!</definedName>
    <definedName name="_007___PINTURA_ACRÍLICA_EM_TETO" localSheetId="11">'BANCO DADOS INC'!#REF!</definedName>
    <definedName name="_007___PINTURA_ACRÍLICA_EM_TETO_1" localSheetId="7">'BANCO DADOS ARQ'!#REF!</definedName>
    <definedName name="_007___PINTURA_ACRÍLICA_EM_TETO_1" localSheetId="11">'BANCO DADOS INC'!#REF!</definedName>
    <definedName name="_007___PINTURA_ACRÍLICA_INTERNA_EM_PAREDES" localSheetId="7">'BANCO DADOS ARQ'!#REF!</definedName>
    <definedName name="_007___PINTURA_ACRÍLICA_INTERNA_EM_PAREDES" localSheetId="11">'BANCO DADOS INC'!#REF!</definedName>
    <definedName name="_007___PINTURA_ACRÍLICA_INTERNA_EM_PAREDES_1" localSheetId="7">'BANCO DADOS ARQ'!#REF!</definedName>
    <definedName name="_007___PINTURA_ACRÍLICA_INTERNA_EM_PAREDES_1" localSheetId="11">'BANCO DADOS INC'!#REF!</definedName>
    <definedName name="_007___PINTURA_ESMALTE_EM_SUPERFÍCIE_METÁLICA___JANELA" localSheetId="7">'BANCO DADOS ARQ'!#REF!</definedName>
    <definedName name="_007___PINTURA_ESMALTE_EM_SUPERFÍCIE_METÁLICA___JANELA" localSheetId="11">'BANCO DADOS INC'!#REF!</definedName>
    <definedName name="_007___PINTURA_ESMALTE_EM_SUPERFÍCIE_METÁLICA___JANELA_1" localSheetId="7">'BANCO DADOS ARQ'!#REF!</definedName>
    <definedName name="_007___PINTURA_ESMALTE_EM_SUPERFÍCIE_METÁLICA___JANELA_1" localSheetId="11">'BANCO DADOS INC'!#REF!</definedName>
    <definedName name="_007___PINTURA_ESMALTE_EM_SUPERFÍCIE_METÁLICA___JANELA_2" localSheetId="7">'BANCO DADOS ARQ'!#REF!</definedName>
    <definedName name="_007___PINTURA_ESMALTE_EM_SUPERFÍCIE_METÁLICA___PORTAS" localSheetId="7">'BANCO DADOS ARQ'!#REF!</definedName>
    <definedName name="_007___PINTURA_ESMALTE_EM_SUPERFÍCIE_METÁLICA___PORTAS" localSheetId="11">'BANCO DADOS INC'!#REF!</definedName>
    <definedName name="_007___PINTURA_ESMALTE_SINTÉTICO_EM_MADEIRA___PORTAS" localSheetId="7">'BANCO DADOS ARQ'!#REF!</definedName>
    <definedName name="_007___PINTURA_ESMALTE_SINTÉTICO_EM_MADEIRA___PORTAS" localSheetId="11">'BANCO DADOS INC'!#REF!</definedName>
    <definedName name="_xlnm._FilterDatabase" localSheetId="7" hidden="1">'BANCO DADOS ARQ'!$B$2:$H$162</definedName>
    <definedName name="_xlnm._FilterDatabase" localSheetId="11" hidden="1">'BANCO DADOS INC'!$B$2:$G$68</definedName>
    <definedName name="_xlnm._FilterDatabase" localSheetId="9" hidden="1">COMPOSIÇÃO!$A$1:$J$13</definedName>
    <definedName name="_xlnm._FilterDatabase" localSheetId="6" hidden="1">MEMORIA!$B$3:$B$835</definedName>
    <definedName name="AMBIENTES" localSheetId="12">'[1]MEMORIA DE CALCULO AT'!#REF!</definedName>
    <definedName name="AMBIENTES" localSheetId="14">'[1]MEMORIA DE CALCULO AT'!#REF!</definedName>
    <definedName name="AMBIENTES">MEMORIA!#REF!</definedName>
    <definedName name="_xlnm.Print_Area" localSheetId="7">'BANCO DADOS ARQ'!$B$2:$H$145</definedName>
    <definedName name="_xlnm.Print_Area" localSheetId="11">'BANCO DADOS INC'!$B$2:$G$50</definedName>
    <definedName name="_xlnm.Print_Area" localSheetId="12">'BDI C DES'!$A$1:$F$51</definedName>
    <definedName name="_xlnm.Print_Area" localSheetId="14">'BDI S DES'!$A:$F</definedName>
    <definedName name="_xlnm.Print_Area" localSheetId="9">COMPOSIÇÃO!$A$1:$J$37</definedName>
    <definedName name="_xlnm.Print_Area" localSheetId="10">COTAÇÕES!$A:$E</definedName>
    <definedName name="_xlnm.Print_Area" localSheetId="13">'CRONOGRAMA DES'!$A$1:$X$30</definedName>
    <definedName name="_xlnm.Print_Area" localSheetId="6">MEMORIA!$B:$J</definedName>
    <definedName name="_xlnm.Print_Area" localSheetId="5">ORÇAMENTO_DES!$B$2:$O$260</definedName>
    <definedName name="_xlnm.Print_Area" localSheetId="8">PAVIMENTAÇÃO!$A$1:$L$144</definedName>
    <definedName name="_xlnm.Print_Area" localSheetId="4">RELEVANCIA!$B$2:$P$253</definedName>
    <definedName name="_xlnm.Print_Area" localSheetId="3">RESUMO!$B$2:$P$252</definedName>
    <definedName name="_xlnm.Database" localSheetId="12">#REF!</definedName>
    <definedName name="_xlnm.Database" localSheetId="14">#REF!</definedName>
    <definedName name="_xlnm.Database" localSheetId="9">#REF!</definedName>
    <definedName name="_xlnm.Database" localSheetId="10">#REF!</definedName>
    <definedName name="_xlnm.Database" localSheetId="13">#REF!</definedName>
    <definedName name="_xlnm.Database" localSheetId="6">#REF!</definedName>
    <definedName name="_xlnm.Database" localSheetId="8">#REF!</definedName>
    <definedName name="_xlnm.Database">#REF!</definedName>
    <definedName name="BOLETIM" localSheetId="12">#REF!</definedName>
    <definedName name="BOLETIM" localSheetId="14">#REF!</definedName>
    <definedName name="BOLETIM" localSheetId="9">#REF!</definedName>
    <definedName name="BOLETIM" localSheetId="10">#REF!</definedName>
    <definedName name="BOLETIM" localSheetId="13">#REF!</definedName>
    <definedName name="BOLETIM" localSheetId="6">#REF!</definedName>
    <definedName name="BOLETIM" localSheetId="8">#REF!</definedName>
    <definedName name="BOLETIM">#REF!</definedName>
    <definedName name="CONTRATO">[2]APONT!$B$5:$G$426</definedName>
    <definedName name="_xlnm.Criteria" localSheetId="12">#REF!</definedName>
    <definedName name="_xlnm.Criteria" localSheetId="14">#REF!</definedName>
    <definedName name="_xlnm.Criteria" localSheetId="9">#REF!</definedName>
    <definedName name="_xlnm.Criteria" localSheetId="10">#REF!</definedName>
    <definedName name="_xlnm.Criteria" localSheetId="13">#REF!</definedName>
    <definedName name="_xlnm.Criteria" localSheetId="6">#REF!</definedName>
    <definedName name="_xlnm.Criteria" localSheetId="8">#REF!</definedName>
    <definedName name="_xlnm.Criteria">#REF!</definedName>
    <definedName name="G" localSheetId="12">#REF!</definedName>
    <definedName name="G" localSheetId="14">#REF!</definedName>
    <definedName name="G" localSheetId="9">#REF!</definedName>
    <definedName name="G" localSheetId="10">#REF!</definedName>
    <definedName name="G" localSheetId="13">#REF!</definedName>
    <definedName name="G" localSheetId="6">#REF!</definedName>
    <definedName name="G" localSheetId="8">#REF!</definedName>
    <definedName name="G">#REF!</definedName>
    <definedName name="IMAGENS">OFFSET([3]DADOS!$J$2,[3]DADOS!$A$7,0,1,1)</definedName>
    <definedName name="ImgEscudo" localSheetId="12">INDEX(IMAGENS!$B$1:$B$15,MATCH(DADOS!$D$8,IMAGENS!$A$1:$A$15,0))</definedName>
    <definedName name="ImgEscudo" localSheetId="14">INDEX([4]IMAGENS!$B$1:$B$13,MATCH([4]DADOS!$D$8,[4]IMAGENS!$A$1:$A$13,0))</definedName>
    <definedName name="ImgEscudo" localSheetId="9">INDEX(IMAGENS!$B$1:$B$15,MATCH(DADOS!$D$8,IMAGENS!$A$1:$A$15,0))</definedName>
    <definedName name="ImgEscudo" localSheetId="10">INDEX(IMAGENS!$B$1:$B$15,MATCH(DADOS!$D$8,IMAGENS!$A$1:$A$15,0))</definedName>
    <definedName name="ImgEscudo" localSheetId="13">INDEX([5]IMAGENS!$B$1:$B$13,MATCH([5]DADOS!$D$8,[5]IMAGENS!$A$1:$A$13,0))</definedName>
    <definedName name="ImgEscudo" localSheetId="6">INDEX(IMAGENS!$B$1:$B$15,MATCH(DADOS!$D$8,IMAGENS!$A$1:$A$15,0))</definedName>
    <definedName name="ImgEscudo" localSheetId="5">INDEX(IMAGENS!$B$1:$B$15,MATCH(DADOS!$D$8,IMAGENS!$A$1:$A$15,0))</definedName>
    <definedName name="ImgEscudo" localSheetId="4">INDEX(IMAGENS!$B$1:$B$15,MATCH(DADOS!$D$8,IMAGENS!$A$1:$A$15,0))</definedName>
    <definedName name="ImgEscudo" localSheetId="3">INDEX(IMAGENS!$B$1:$B$15,MATCH(DADOS!$D$8,IMAGENS!$A$1:$A$15,0))</definedName>
    <definedName name="ImgEscudo">INDEX(IMAGENS!$B$1:$B$15,MATCH(DADOS!$D$8,IMAGENS!$A$1:$A$15,0))</definedName>
    <definedName name="LOGO_PREFEITURA">INDEX([3]DADOS!$J$2:$J$24,MATCH([3]ORÇAMENTO_DES!$D$2,[3]DADOS!$I$2:$I$24,1))</definedName>
    <definedName name="ORÇAMENTO" localSheetId="11">Tabela3[#All]</definedName>
    <definedName name="ORÇAMENTO" localSheetId="12">[1]!Tabela3[#All]</definedName>
    <definedName name="ORÇAMENTO" localSheetId="14">[1]!Tabela3[#All]</definedName>
    <definedName name="ORÇAMENTO" localSheetId="10">[6]!Tabela3[#All]</definedName>
    <definedName name="ORÇAMENTO" localSheetId="13">[5]!Tabela3[#All]</definedName>
    <definedName name="ORÇAMENTO" localSheetId="4">Tabela33[#All]</definedName>
    <definedName name="ORÇAMENTO" localSheetId="3">Tabela32[#All]</definedName>
    <definedName name="ORÇAMENTO">Tabela3[#All]</definedName>
    <definedName name="PAREDES" localSheetId="12">'[1]MEMORIA DE CALCULO AT'!#REF!</definedName>
    <definedName name="PAREDES" localSheetId="14">'[1]MEMORIA DE CALCULO AT'!#REF!</definedName>
    <definedName name="PAREDES">MEMORIA!#REF!</definedName>
    <definedName name="Print_Area_MI" localSheetId="12">#REF!</definedName>
    <definedName name="Print_Area_MI" localSheetId="14">#REF!</definedName>
    <definedName name="Print_Area_MI" localSheetId="9">#REF!</definedName>
    <definedName name="Print_Area_MI" localSheetId="10">#REF!</definedName>
    <definedName name="Print_Area_MI" localSheetId="13">#REF!</definedName>
    <definedName name="Print_Area_MI" localSheetId="6">#REF!</definedName>
    <definedName name="Print_Area_MI" localSheetId="8">#REF!</definedName>
    <definedName name="Print_Area_MI">#REF!</definedName>
    <definedName name="PROC">MEMORIA!$C:$J</definedName>
    <definedName name="_xlnm.Print_Titles" localSheetId="5">ORÇAMENTO_DES!$13:$13</definedName>
    <definedName name="_xlnm.Print_Titles" localSheetId="8">PAVIMENTAÇÃO!$A:$F,PAVIMENTAÇÃO!$13:$14</definedName>
    <definedName name="_xlnm.Print_Titles" localSheetId="4">RELEVANCIA!$13:$13</definedName>
    <definedName name="_xlnm.Print_Titles" localSheetId="3">RESUMO!$13:$13</definedName>
    <definedName name="un" localSheetId="12">#REF!</definedName>
    <definedName name="un" localSheetId="14">#REF!</definedName>
    <definedName name="un" localSheetId="9">#REF!</definedName>
    <definedName name="un" localSheetId="10">#REF!</definedName>
    <definedName name="un" localSheetId="13">#REF!</definedName>
    <definedName name="un" localSheetId="6">#REF!</definedName>
    <definedName name="un" localSheetId="8">#REF!</definedName>
    <definedName name="un">#REF!</definedName>
    <definedName name="W" localSheetId="12">#REF!</definedName>
    <definedName name="W" localSheetId="14">#REF!</definedName>
    <definedName name="W" localSheetId="9">#REF!</definedName>
    <definedName name="W" localSheetId="10">#REF!</definedName>
    <definedName name="W" localSheetId="13">#REF!</definedName>
    <definedName name="W" localSheetId="6">#REF!</definedName>
    <definedName name="W" localSheetId="8">#REF!</definedName>
    <definedName name="W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47" l="1"/>
  <c r="M11" i="47" s="1"/>
  <c r="I23" i="47"/>
  <c r="I22" i="47"/>
  <c r="I18" i="47"/>
  <c r="I19" i="47"/>
  <c r="I17" i="47"/>
  <c r="J11" i="47"/>
  <c r="H12" i="47"/>
  <c r="J12" i="47" s="1"/>
  <c r="L12" i="47" l="1"/>
  <c r="M12" i="47" s="1"/>
  <c r="C41" i="42" l="1"/>
  <c r="E51" i="42" s="1"/>
  <c r="A31" i="42"/>
  <c r="A30" i="42"/>
  <c r="C16" i="42"/>
  <c r="E26" i="42" s="1"/>
  <c r="A32" i="42"/>
  <c r="A29" i="42"/>
  <c r="B3" i="42"/>
  <c r="B1" i="42"/>
  <c r="B64" i="41"/>
  <c r="B63" i="41"/>
  <c r="B62" i="41"/>
  <c r="E60" i="41"/>
  <c r="B58" i="41"/>
  <c r="B57" i="41"/>
  <c r="B56" i="41"/>
  <c r="E54" i="41"/>
  <c r="B8" i="41"/>
  <c r="D27" i="32"/>
  <c r="D24" i="32"/>
  <c r="D10" i="32"/>
  <c r="A14" i="34"/>
  <c r="A13" i="34"/>
  <c r="A12" i="34"/>
  <c r="A11" i="34"/>
  <c r="A10" i="34"/>
  <c r="A9" i="34"/>
  <c r="A8" i="34"/>
  <c r="B6" i="41" l="1"/>
  <c r="B2" i="42"/>
  <c r="B2" i="41"/>
  <c r="B5" i="42"/>
  <c r="B29" i="42" s="1"/>
  <c r="B7" i="41"/>
  <c r="B5" i="41"/>
  <c r="B6" i="42"/>
  <c r="B30" i="42" s="1"/>
  <c r="B8" i="42"/>
  <c r="B7" i="42"/>
  <c r="B32" i="42" l="1"/>
  <c r="B31" i="42"/>
</calcChain>
</file>

<file path=xl/connections.xml><?xml version="1.0" encoding="utf-8"?>
<connections xmlns="http://schemas.openxmlformats.org/spreadsheetml/2006/main">
  <connection id="1" name="000 -  VERGA PORTA GERAL21" type="6" refreshedVersion="6" background="1" saveData="1">
    <textPr sourceFile="\\srv\D\Google Drive\ENGELUGA - Copia\ENGELUGA\Clientes\Bandeirantes\2021\CAMARA\ORÇAMENTO\PLANILHA ORÇAMENTÁRIA\TXT\INCENDIO\PSCIP - MEMORIAL DE CALCULO - (22)  EXTINTOR DE INCÊNDIO.txt" decimal="," thousands=".">
      <textFields count="4">
        <textField/>
        <textField/>
        <textField/>
        <textField/>
      </textFields>
    </textPr>
  </connection>
  <connection id="2" name="000 - TABELA DE AMBIENTES GERAL" type="6" refreshedVersion="6" background="1" saveData="1">
    <textPr codePage="65001" sourceFile="\\servidor\ENGELUGA - Copia\ENGELUGA\Clientes\Jardim\2022\REFORMA ESCOLA PESTALOZZE\ORÇAMENTO\PLANILHA ORÇAMENTÁRIA\TXT\000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3" name="000 - TABELA DE AMBIENTES GERAL21" type="6" refreshedVersion="6" background="1" saveData="1">
    <textPr sourceFile="\\srv\D\Google Drive\ENGELUGA - Copia\ENGELUGA\Clientes\Bandeirantes\2021\CAMARA\ORÇAMENTO\PLANILHA ORÇAMENTÁRIA\TXT\INCENDIO\PSCIP - MEMORIAL DE CALCULO -(22)   - PLACAS DE SINALIZAÇÃO.txt" decimal="," thousands=".">
      <textFields count="6">
        <textField/>
        <textField/>
        <textField/>
        <textField/>
        <textField/>
        <textField/>
      </textFields>
    </textPr>
  </connection>
  <connection id="4" name="000 - VERGA PORTA GERAL" type="6" refreshedVersion="6" background="1" saveData="1">
    <textPr codePage="65001" sourceFile="\\servidor\ENGELUGA - Copia\ENGELUGA\Clientes\Jardim\2022\ESCOLA MARC\ORÇAMENTO\PLANILHA ORÇAMENTÁRIA\txt\000 - VERGA PORTA GERAL.txt" decimal="," thousands=".">
      <textFields count="4">
        <textField/>
        <textField/>
        <textField/>
        <textField/>
      </textFields>
    </textPr>
  </connection>
  <connection id="5" name="000 - VERGA_CONTRAVERGA JANELAS GERAL" type="6" refreshedVersion="6" background="1" saveData="1">
    <textPr codePage="65001" sourceFile="\\servidor\ENGELUGA - Copia\ENGELUGA\Clientes\Jardim\2022\ESCOLA MARC\ORÇAMENTO\PLANILHA ORÇAMENTÁRIA\txt\000 - VERGA_CONTRAVERGA JANELAS GERAL.txt" decimal="," thousands=".">
      <textFields count="4">
        <textField/>
        <textField/>
        <textField/>
        <textField/>
      </textFields>
    </textPr>
  </connection>
  <connection id="6" name="000 - VERGA_CONTRAVERGA JANELAS GERAL2" type="6" refreshedVersion="6" background="1" saveData="1">
    <textPr sourceFile="P:\_GDRIVE\ENGELUGA - Copia\ENGELUGA\Clientes\Nova Alvorada do Sul\2021\UBS LEONORA\ORÇAMENTO\TXT\002 - VERGA_CONTRAVERGA JANELAS GERAL.txt" decimal="," thousands=".">
      <textFields count="4">
        <textField/>
        <textField/>
        <textField/>
        <textField/>
      </textFields>
    </textPr>
  </connection>
  <connection id="7" name="000 - VERGA_CONTRAVERGA JANELAS GERAL21" type="6" refreshedVersion="6" background="1" saveData="1">
    <textPr sourceFile="\\srv\D\Google Drive\ENGELUGA - Copia\ENGELUGA\Clientes\Bandeirantes\2021\CAMARA\ORÇAMENTO\PLANILHA ORÇAMENTÁRIA\TXT\INCENDIO\PSCIP - MEMORIAL DE CALCULO -(22)  - ORÇAMENTO - ILUMINAÇÃO DE EMERGÊNCIA.txt" decimal="," thousands=".">
      <textFields count="4">
        <textField/>
        <textField/>
        <textField/>
        <textField/>
      </textFields>
    </textPr>
  </connection>
  <connection id="8" name="001 - DEMOLIÇÃO DE ARGAMASSA1" type="6" refreshedVersion="6" background="1" saveData="1">
    <textPr codePage="65001" sourceFile="P:\_GDRIVE\ENGELUGA - Copia\ENGELUGA\Clientes\Nova Alvorada do Sul\2021\UBS LEONORA\ORÇAMENTO\TXT\001 - DEMOLIÇÃO DE ARGAMASSA.txt" decimal="," thousands=".">
      <textFields count="2">
        <textField/>
        <textField/>
      </textFields>
    </textPr>
  </connection>
  <connection id="9" name="001 - DEMOLIÇÃO DE PISO CERÂMICO" type="6" refreshedVersion="6" background="1" saveData="1">
    <textPr codePage="65001" sourceFile="P:\_GDRIVE\ENGELUGA - Copia\ENGELUGA\Clientes\Nova Alvorada do Sul\2021\UBS LEONORA\ORÇAMENTO\TXT\001 - DEMOLIÇÃO DE PISO CERÂMICO.txt" decimal="," thousands=".">
      <textFields count="2">
        <textField/>
        <textField/>
      </textFields>
    </textPr>
  </connection>
  <connection id="10" name="001 - DEMOLIÇÃO DE PISO CIMENTADO" type="6" refreshedVersion="6" background="1" saveData="1">
    <textPr codePage="65001" sourceFile="P:\_GDRIVE\ENGELUGA - Copia\ENGELUGA\Clientes\Nova Alvorada do Sul\2021\UBS LEONORA\ORÇAMENTO\TXT\001 - DEMOLIÇÃO DE PISO CIMENTADO.txt" decimal="," thousands=".">
      <textFields count="2">
        <textField/>
        <textField/>
      </textFields>
    </textPr>
  </connection>
  <connection id="11" name="001 - DEMOLIÇÃO DE REVESTIMENTO CERÂMICO1" type="6" refreshedVersion="6" background="1" saveData="1">
    <textPr codePage="65001" sourceFile="P:\_GDRIVE\ENGELUGA - Copia\ENGELUGA\Clientes\Nova Alvorada do Sul\2021\UBS LEONORA\ORÇAMENTO\TXT\001 - DEMOLIÇÃO DE REVESTIMENTO CERÂMICO.txt" decimal="," thousands=".">
      <textFields count="6">
        <textField/>
        <textField/>
        <textField/>
        <textField/>
        <textField/>
        <textField/>
      </textFields>
    </textPr>
  </connection>
  <connection id="12" name="001 - REMOÇÃO DE JANELAS" type="6" refreshedVersion="6" background="1" saveData="1">
    <textPr codePage="65001" sourceFile="P:\_GDRIVE\ENGELUGA - Copia\ENGELUGA\Clientes\Nova Alvorada do Sul\2021\UBS LEONORA\ORÇAMENTO\TXT\001 - REMOÇÃO DE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13" name="001 - REMOÇÃO DE LOUÇAS" type="6" refreshedVersion="6" background="1" saveData="1">
    <textPr codePage="65001" sourceFile="P:\_GDRIVE\ENGELUGA - Copia\ENGELUGA\Clientes\Nova Alvorada do Sul\2021\UBS LEONORA\ORÇAMENTO\TXT\001 - REMOÇÃO DE LOUÇAS.txt" decimal="," thousands=".">
      <textFields count="2">
        <textField/>
        <textField/>
      </textFields>
    </textPr>
  </connection>
  <connection id="14" name="001 - REMOÇÃO DE PORTAS" type="6" refreshedVersion="6" background="1" saveData="1">
    <textPr codePage="65001" sourceFile="P:\_GDRIVE\ENGELUGA - Copia\ENGELUGA\Clientes\Nova Alvorada do Sul\2021\UBS LEONORA\ORÇAMENTO\TXT\001 - REMOÇÃO DE PORTAS.txt" decimal="," thousands=".">
      <textFields count="6">
        <textField/>
        <textField/>
        <textField/>
        <textField/>
        <textField/>
        <textField/>
      </textFields>
    </textPr>
  </connection>
  <connection id="15" name="001 - REMOÇÃO TELHA CERÂMICA" type="6" refreshedVersion="6" background="1" saveData="1">
    <textPr codePage="65001" sourceFile="P:\_GDRIVE\ENGELUGA - Copia\ENGELUGA\Clientes\Nova Alvorada do Sul\2021\UBS LEONORA\ORÇAMENTO\TXT\001 - REMOÇÃO TELHA CERÂMICA.txt" decimal="," thousands=".">
      <textFields count="2">
        <textField/>
        <textField/>
      </textFields>
    </textPr>
  </connection>
  <connection id="16" name="002 -  VERGA PORTA GERAL" type="6" refreshedVersion="6" background="1" saveData="1">
    <textPr codePage="65001" sourceFile="P:\_GDRIVE\ENGELUGA - Copia\ENGELUGA\Clientes\Nova Alvorada do Sul\2021\UBS LEONORA\ORÇAMENTO\TXT\002 -  VERGA PORTA GERAL.txt" decimal="," thousands=".">
      <textFields count="4">
        <textField/>
        <textField/>
        <textField/>
        <textField/>
      </textFields>
    </textPr>
  </connection>
  <connection id="17" name="002 - REMOÇÃO FORRO PVC" type="6" refreshedVersion="6" background="1" saveData="1">
    <textPr codePage="65001" sourceFile="P:\_GDRIVE\ENGELUGA - Copia\ENGELUGA\Clientes\Nova Alvorada do Sul\2021\UBS LEONORA\ORÇAMENTO\TXT\002 - REMOÇÃO FORRO PVC.txt" decimal="," thousands=".">
      <textFields count="2">
        <textField/>
        <textField/>
      </textFields>
    </textPr>
  </connection>
  <connection id="18" name="002 - TABELA DE AMBIENTES GERAL2" type="6" refreshedVersion="6" background="1" saveData="1">
    <textPr codePage="65001" sourceFile="P:\_GDRIVE\ENGELUGA - Copia\ENGELUGA\Clientes\Nova Alvorada do Sul\2021\UBS LEONORA\ORÇAMENTO\TXT\002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19" name="003 - JANELAS" type="6" refreshedVersion="6" background="1" saveData="1">
    <textPr codePage="65001" sourceFile="P:\_GDRIVE\ENGELUGA - Copia\ENGELUGA\Clientes\Nova Alvorada do Sul\2021\UBS LEONORA\ORÇAMENTO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0" name="003 - JANELAS1" type="6" refreshedVersion="6" background="1" saveData="1">
    <textPr codePage="65001" sourceFile="\\servidor\ENGELUGA - Copia\ENGELUGA\Clientes\Jardim\2022\REFORMA ESCOLA PESTALOZZE\ORÇAMENTO\PLANILHA ORÇAMENTÁRIA\TXT\003 - PORT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1" name="003 - JANELAS2" type="6" refreshedVersion="6" background="1" saveData="1">
    <textPr codePage="65001" sourceFile="\\servidor\ENGELUGA - Copia\ENGELUGA\Clientes\Jardim\2022\REFORMA ESCOLA PESTALOZZE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2" name="003 - PEITORIL DE GRANITO PARA JANELAS" type="6" refreshedVersion="6" background="1" saveData="1">
    <textPr codePage="65001" sourceFile="\\servidor\ENGELUGA - Copia\ENGELUGA\Clientes\Jardim\2022\ESCOLA MARC\ORÇAMENTO\PLANILHA ORÇAMENTÁRIA\txt\003 - PEITORIL DE GRANITO PARA JANELAS.txt" decimal="," thousands=".">
      <textFields count="4">
        <textField/>
        <textField/>
        <textField/>
        <textField/>
      </textFields>
    </textPr>
  </connection>
  <connection id="23" name="003 - PEITORIL DE GRANITO PARA JANELAS2" type="6" refreshedVersion="6" background="1" saveData="1">
    <textPr sourceFile="P:\_GDRIVE\ENGELUGA - Copia\ENGELUGA\Clientes\Nova Alvorada do Sul\2021\UBS LEONORA\ORÇAMENTO\TXT\003 - PEITORIL DE GRANITO PARA JANELAS.txt" decimal="," thousands=".">
      <textFields count="4">
        <textField/>
        <textField/>
        <textField/>
        <textField/>
      </textFields>
    </textPr>
  </connection>
  <connection id="24" name="003 - PORTAS" type="6" refreshedVersion="6" background="1" saveData="1">
    <textPr codePage="65001" sourceFile="P:\_GDRIVE\ENGELUGA - Copia\ENGELUGA\Clientes\Nova Alvorada do Sul\2021\UBS LEONORA\ORÇAMENTO\TXT\003 - PORTAS.txt" decimal="," thousands=".">
      <textFields count="6">
        <textField/>
        <textField/>
        <textField/>
        <textField/>
        <textField/>
        <textField/>
      </textFields>
    </textPr>
  </connection>
  <connection id="25" name="003 - PORTAS4" type="6" refreshedVersion="6" background="1" saveData="1">
    <textPr codePage="65001" sourceFile="\\servidor\ENGELUGA - Copia\ENGELUGA\Clientes\Jardim\2022\ESCOLA MARC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26" name="004 - CHAPISCO TETO2" type="6" refreshedVersion="6" background="1" saveData="1">
    <textPr sourceFile="P:\_GDRIVE\ENGELUGA - Copia\ENGELUGA\Clientes\Nova Alvorada do Sul\2021\UBS LEONORA\ORÇAMENTO\TXT\004 - CHAPISCO TETO.txt" decimal="," thousands=".">
      <textFields count="2">
        <textField/>
        <textField/>
      </textFields>
    </textPr>
  </connection>
  <connection id="27" name="004 - COBERTURA" type="6" refreshedVersion="6" background="1" saveData="1">
    <textPr codePage="65001" sourceFile="\\servidor\ENGELUGA - Copia\ENGELUGA\Clientes\Jardim\2022\ESCOLA MARC\ORÇAMENTO\PLANILHA ORÇAMENTÁRIA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8" name="004 - COBERTURA2" type="6" refreshedVersion="6" background="1" saveData="1">
    <textPr sourceFile="P:\_GDRIVE\ENGELUGA - Copia\ENGELUGA\Clientes\Nova Alvorada do Sul\2021\UBS LEONORA\ORÇAMENTO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9" name="004 - CUMEEIRA EM CERÂMICO" type="6" refreshedVersion="6" background="1" saveData="1">
    <textPr codePage="65001" sourceFile="P:\_GDRIVE\ENGELUGA - Copia\ENGELUGA\Clientes\Nova Alvorada do Sul\2021\UBS LEONORA\ORÇAMENTO\TXT\004 - CUMEEIRA EM CERÂMICO.txt" decimal="," thousands=".">
      <textFields count="2">
        <textField/>
        <textField/>
      </textFields>
    </textPr>
  </connection>
  <connection id="30" name="004 - CUMEEIRA EM FIBROCIMENTO2" type="6" refreshedVersion="6" background="1" saveData="1">
    <textPr sourceFile="P:\_GDRIVE\ENGELUGA - Copia\ENGELUGA\Clientes\Nova Alvorada do Sul\2021\UBS LEONORA\ORÇAMENTO\TXT\004 - CUMEEIRA EM FIBROCIMENTO.txt" decimal="," thousands=".">
      <textFields count="2">
        <textField/>
        <textField/>
      </textFields>
    </textPr>
  </connection>
  <connection id="31" name="004 - FORRO DRYWALL" type="6" refreshedVersion="6" background="1" saveData="1">
    <textPr codePage="65001" sourceFile="\\servidor\ENGELUGA - Copia\ENGELUGA\Clientes\Jardim\2022\ESCOLA MARC\ORÇAMENTO\PLANILHA ORÇAMENTÁRIA\txt\004 - FORRO DRYWALL.txt" decimal="," thousands=".">
      <textFields count="2">
        <textField/>
        <textField/>
      </textFields>
    </textPr>
  </connection>
  <connection id="32" name="004 - FORRO PVC" type="6" refreshedVersion="6" background="1" saveData="1">
    <textPr codePage="65001" sourceFile="P:\_GDRIVE\ENGELUGA - Copia\ENGELUGA\Clientes\Nova Alvorada do Sul\2021\UBS LEONORA\ORÇAMENTO\TXT\004 - FORRO DRYWALL.txt" decimal="," thousands=".">
      <textFields count="2">
        <textField/>
        <textField/>
      </textFields>
    </textPr>
  </connection>
  <connection id="33" name="004 - FORRO PVC1" type="6" refreshedVersion="6" background="1" saveData="1">
    <textPr codePage="65001" sourceFile="\\servidor\ENGELUGA - Copia\ENGELUGA\Clientes\Jardim\2022\ESCOLA MARC\ORÇAMENTO\PLANILHA ORÇAMENTÁRIA\txt\004 - FORRO PVC.txt" decimal="," thousands=".">
      <textFields count="2">
        <textField/>
        <textField/>
      </textFields>
    </textPr>
  </connection>
  <connection id="34" name="004 - INSTALAÇÃO DE AZULEJO - H _ 1_80M - TOTAL" type="6" refreshedVersion="6" background="1" saveData="1">
    <textPr codePage="65001" sourceFile="P:\_GDRIVE\ENGELUGA - Copia\ENGELUGA\Clientes\Nova Alvorada do Sul\2021\UBS LEONORA\ORÇAMENTO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5" name="004 - INSTALAÇÃO DE AZULEJO - H _ 1_80M - TOTAL1" type="6" refreshedVersion="6" background="1" saveData="1">
    <textPr codePage="65001" sourceFile="\\servidor\ENGELUGA - Copia\ENGELUGA\Clientes\Jardim\2022\ESCOLA MARC\ORÇAMENTO\PLANILHA ORÇAMENTÁRIA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6" name="004 - MATERIAIS - CALHA2" type="6" refreshedVersion="6" background="1" saveData="1">
    <textPr sourceFile="P:\_GDRIVE\ENGELUGA - Copia\ENGELUGA\Clientes\Nova Alvorada do Sul\2021\UBS LEONORA\ORÇAMENTO\TXT\004 - MATERIAIS - CALHA.txt" decimal="," thousands=".">
      <textFields count="2">
        <textField/>
        <textField/>
      </textFields>
    </textPr>
  </connection>
  <connection id="37" name="004 - RUFO DE ENCOSTO EM AÇO GALVANIZADO2" type="6" refreshedVersion="6" background="1" saveData="1">
    <textPr sourceFile="P:\_GDRIVE\ENGELUGA - Copia\ENGELUGA\Clientes\Nova Alvorada do Sul\2021\UBS LEONORA\ORÇAMENTO\TXT\004 - RUFO DE ENCOSTO EM AÇO GALVANIZADO.txt" decimal="," thousands=".">
      <textFields count="2">
        <textField/>
        <textField/>
      </textFields>
    </textPr>
  </connection>
  <connection id="38" name="004 - RUFO PINGADEIRA  EM AÇO GALVANIZADO" type="6" refreshedVersion="6" background="1" saveData="1">
    <textPr sourceFile="P:\_GDRIVE\ENGELUGA - Copia\ENGELUGA\Clientes\Nova Alvorada do Sul\2021\UBS LEONORA\ORÇAMENTO\TXT\004 - RUFO PINGADEIRA  EM AÇO GALVANIZADO.txt" decimal="," thousands=".">
      <textFields count="2">
        <textField/>
        <textField/>
      </textFields>
    </textPr>
  </connection>
  <connection id="39" name="004 - TESOURA" type="6" refreshedVersion="6" background="1" saveData="1">
    <textPr sourceFile="\\srv\D\Google Drive\ENGELUGA - Copia\ENGELUGA\Clientes\Bandeirantes\2019\CAMARA\ORÇAMENTO\PLANILHA ORÇAMENTÁRIA\TXT\ARQUITETURA\004 - TESOURA.txt" decimal="," thousands=".">
      <textFields count="3">
        <textField/>
        <textField/>
        <textField/>
      </textFields>
    </textPr>
  </connection>
  <connection id="40" name="005 -  PISO GRANILITE" type="6" refreshedVersion="6" background="1" saveData="1">
    <textPr codePage="65001" sourceFile="P:\_GDRIVE\ENGELUGA - Copia\ENGELUGA\Clientes\Nova Alvorada do Sul\2021\UBS LEONORA\ORÇAMENTO\TXT\005 -  PISO GRANILITE.txt" decimal="," thousands=".">
      <textFields count="2">
        <textField/>
        <textField/>
      </textFields>
    </textPr>
  </connection>
  <connection id="41" name="005 - PISO 60X60CM GERAL A INSTALAR" type="6" refreshedVersion="6" background="1" saveData="1">
    <textPr codePage="65001" sourceFile="\\servidor\ENGELUGA - Copia\ENGELUGA\Clientes\Jardim\2022\ESCOLA MARC\ORÇAMENTO\PLANILHA ORÇAMENTÁRIA\txt\005 - PISO 60X60CM GERAL A INSTALAR.txt" decimal="," thousands=".">
      <textFields count="3">
        <textField/>
        <textField/>
        <textField/>
      </textFields>
    </textPr>
  </connection>
  <connection id="42" name="005 - PISO DE CONCRETO COM PINTURA ACRÍLICA" type="6" refreshedVersion="6" background="1" saveData="1">
    <textPr codePage="65001" sourceFile="\\servidor\ENGELUGA - Copia\ENGELUGA\Clientes\Jardim\2022\ESCOLA MARC\ORÇAMENTO\PLANILHA ORÇAMENTÁRIA\txt\005 - PISO DE CONCRETO COM PINTURA ACRÍLICA.txt" decimal="," thousands=".">
      <textFields count="3">
        <textField/>
        <textField/>
        <textField/>
      </textFields>
    </textPr>
  </connection>
  <connection id="43" name="005 - RODAPÉ CERÂMICO" type="6" refreshedVersion="6" background="1" saveData="1">
    <textPr codePage="65001" sourceFile="\\servidor\ENGELUGA - Copia\ENGELUGA\Clientes\Jardim\2022\ESCOLA MARC\ORÇAMENTO\PLANILHA ORÇAMENTÁRIA\txt\005 - RODAPÉ CERÂMICO.txt" decimal="," thousands=".">
      <textFields count="4">
        <textField/>
        <textField/>
        <textField/>
        <textField/>
      </textFields>
    </textPr>
  </connection>
  <connection id="44" name="005 - RODAPÉ GRANILITE" type="6" refreshedVersion="6" background="1" saveData="1">
    <textPr codePage="65001" sourceFile="P:\_GDRIVE\ENGELUGA - Copia\ENGELUGA\Clientes\Nova Alvorada do Sul\2021\UBS LEONORA\ORÇAMENTO\TXT\005 - RODAPÉ GRANILITE.txt" decimal="," thousands=".">
      <textFields count="4">
        <textField/>
        <textField/>
        <textField/>
        <textField/>
      </textFields>
    </textPr>
  </connection>
  <connection id="45" name="005 - URBANIZAÇÃO1" type="6" refreshedVersion="6" background="1" saveData="1">
    <textPr sourceFile="P:\_GDRIVE\ENGELUGA - Copia\ENGELUGA\Clientes\Nova Alvorada do Sul\2021\UBS LEONORA\ORÇAMENTO\TXT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46" name="006 - ACESSÓRIOS ESPECIAIS2" type="6" refreshedVersion="6" background="1" saveData="1">
    <textPr sourceFile="P:\_GDRIVE\ENGELUGA - Copia\ENGELUGA\Clientes\Nova Alvorada do Sul\2021\UBS LEONORA\ORÇAMENTO\TXT\006 - ACESSÓRIOS ESPECIAIS.txt" decimal="," thousands=".">
      <textFields count="4">
        <textField/>
        <textField/>
        <textField/>
        <textField/>
      </textFields>
    </textPr>
  </connection>
  <connection id="47" name="006 - TABELA DE LOUÇAS" type="6" refreshedVersion="6" background="1" saveData="1">
    <textPr codePage="65001" sourceFile="P:\_GDRIVE\ENGELUGA - Copia\ENGELUGA\Clientes\Nova Alvorada do Sul\2021\UBS LEONORA\ORÇAMENTO\TXT\006 - TABELA DE LOUÇAS.txt" decimal="," thousands=".">
      <textFields count="3">
        <textField/>
        <textField/>
        <textField/>
      </textFields>
    </textPr>
  </connection>
  <connection id="48" name="007 - PINTURA ACRÍLICA EM TETO" type="6" refreshedVersion="6" background="1" saveData="1">
    <textPr codePage="65001" sourceFile="P:\_GDRIVE\ENGELUGA - Copia\ENGELUGA\Clientes\Nova Alvorada do Sul\2021\UBS LEONORA\ORÇAMENTO\TXT\007 - PINTURA ACRÍLICA EM TETO.txt" decimal="," thousands=".">
      <textFields count="2">
        <textField/>
        <textField/>
      </textFields>
    </textPr>
  </connection>
  <connection id="49" name="007 - PINTURA ACRÍLICA INTERNA EM PAREDES" type="6" refreshedVersion="6" background="1" saveData="1">
    <textPr codePage="65001" sourceFile="P:\_GDRIVE\ENGELUGA - Copia\ENGELUGA\Clientes\Nova Alvorada do Sul\2021\UBS LEONORA\ORÇAMENTO\TXT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50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51" name="007 - PINTURA ESMALTE EM SUPERFÍCIE METÁLICA - PORTAS" type="6" refreshedVersion="6" background="1" saveData="1">
    <textPr sourceFile="P:\_GDRIVE\ENGELUGA - Copia\ENGELUGA\Clientes\Nova Alvorada do Sul\2021\UBS LEONORA\ORÇAMENTO\TXT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52" name="007 - PINTURA ESMALTE SINTÉTICO EM MADEIRA - PORTAS" type="6" refreshedVersion="6" background="1" saveData="1">
    <textPr sourceFile="P:\_GDRIVE\ENGELUGA - Copia\ENGELUGA\Clientes\Nova Alvorada do Sul\2021\UBS LEONORA\ORÇAMENTO\TXT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<sst xmlns="http://schemas.openxmlformats.org/spreadsheetml/2006/main" count="9162" uniqueCount="1464">
  <si>
    <t>%</t>
  </si>
  <si>
    <t>GOVERNO DO ESTADO DE MATO GROSSO DO SUL</t>
  </si>
  <si>
    <t>Município:</t>
  </si>
  <si>
    <t>Local:</t>
  </si>
  <si>
    <t>SERVIÇOS PRELIMINARES</t>
  </si>
  <si>
    <t>IT EM</t>
  </si>
  <si>
    <t>DESCRIÇÃO  DOS SERVIÇOS</t>
  </si>
  <si>
    <t>MÊS 1</t>
  </si>
  <si>
    <t>T OT AL MENSAL=</t>
  </si>
  <si>
    <t>T OT AL  ACUMULADO=</t>
  </si>
  <si>
    <t>2.</t>
  </si>
  <si>
    <t>1.</t>
  </si>
  <si>
    <t>1.1</t>
  </si>
  <si>
    <t>2.1</t>
  </si>
  <si>
    <t>3.</t>
  </si>
  <si>
    <t>TOTAL GERAL=</t>
  </si>
  <si>
    <t>PLANILHA DE ORÇAMENTO</t>
  </si>
  <si>
    <t>CRONOGRAMA FÍSICO FINANCEIRO - DESONERADO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</si>
  <si>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</si>
  <si>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</si>
  <si>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</si>
  <si>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</si>
  <si>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</si>
  <si>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</si>
  <si>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</si>
  <si>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</si>
  <si>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</si>
  <si>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</si>
  <si>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</si>
  <si>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SECRETARIA DE OBRAS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</si>
  <si>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</si>
  <si>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</si>
  <si>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</si>
  <si>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</si>
  <si>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</si>
  <si>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</si>
  <si>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</si>
  <si>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</si>
  <si>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</si>
  <si>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DATA ORÇAMENTO:</t>
  </si>
  <si>
    <t>RESPONSÁVEL ORÇAMENTO</t>
  </si>
  <si>
    <t>MÊS 2</t>
  </si>
  <si>
    <t>MÊS 3</t>
  </si>
  <si>
    <t>REFERENCIAL</t>
  </si>
  <si>
    <t>DESCRIÇÃO</t>
  </si>
  <si>
    <t>SERVIÇO/ INSUMO</t>
  </si>
  <si>
    <t>SERVIÇO</t>
  </si>
  <si>
    <t>SINAPI</t>
  </si>
  <si>
    <t>AGESUL</t>
  </si>
  <si>
    <t>COMPOSIÇÃO</t>
  </si>
  <si>
    <t>MÊS 4</t>
  </si>
  <si>
    <t>OBJETO:</t>
  </si>
  <si>
    <t>MUNÍCIPIO:</t>
  </si>
  <si>
    <t>LOCAL:</t>
  </si>
  <si>
    <t>SIST./REF.:</t>
  </si>
  <si>
    <t>ENCARGOS.: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</si>
  <si>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</si>
  <si>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</si>
  <si>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</si>
  <si>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</si>
  <si>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</si>
  <si>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</si>
  <si>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</si>
  <si>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</si>
  <si>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28,82%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</si>
  <si>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</si>
  <si>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</si>
  <si>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</si>
  <si>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</si>
  <si>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</si>
  <si>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</si>
  <si>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</si>
  <si>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</si>
  <si>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</si>
  <si>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</si>
  <si>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</si>
  <si>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</si>
  <si>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</si>
  <si>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</si>
  <si>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</si>
  <si>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</si>
  <si>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</si>
  <si>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</si>
  <si>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</si>
  <si>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</si>
  <si>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</si>
  <si>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</si>
  <si>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</si>
  <si>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</si>
  <si>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</si>
  <si>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</si>
  <si>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</si>
  <si>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</si>
  <si>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</si>
  <si>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</si>
  <si>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</si>
  <si>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</si>
  <si>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</si>
  <si>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</si>
  <si>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</si>
  <si>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</si>
  <si>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</si>
  <si>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COBERTURA</t>
  </si>
  <si>
    <t>PISO</t>
  </si>
  <si>
    <t>M</t>
  </si>
  <si>
    <t>SERVIÇOS COMPLEMENTARES</t>
  </si>
  <si>
    <t>PINTURA</t>
  </si>
  <si>
    <t>CONTRAPISO</t>
  </si>
  <si>
    <t>NELSON CINTRA RIBEIRO</t>
  </si>
  <si>
    <t>ENCARGOS SOCIAIS DESONERADOS: 83,00%(HORA) 46,50%(MÊS)</t>
  </si>
  <si>
    <t>COTAÇÕES</t>
  </si>
  <si>
    <t>EMPRESAS</t>
  </si>
  <si>
    <t>CNPJ</t>
  </si>
  <si>
    <t>NOME</t>
  </si>
  <si>
    <t>FONE</t>
  </si>
  <si>
    <t>CONTATO</t>
  </si>
  <si>
    <t>C01</t>
  </si>
  <si>
    <t>C02</t>
  </si>
  <si>
    <t>C03</t>
  </si>
  <si>
    <t>DATA COTAÇÃO</t>
  </si>
  <si>
    <t>MEDIANA</t>
  </si>
  <si>
    <t>EMPRESA</t>
  </si>
  <si>
    <t>NOME DA EMPRESA</t>
  </si>
  <si>
    <t>C04</t>
  </si>
  <si>
    <t>C05</t>
  </si>
  <si>
    <t>C06</t>
  </si>
  <si>
    <t>C07</t>
  </si>
  <si>
    <t xml:space="preserve">MEMÓRIA DE CALCULO </t>
  </si>
  <si>
    <t>Objeto:</t>
  </si>
  <si>
    <t>1.0</t>
  </si>
  <si>
    <t>OBS</t>
  </si>
  <si>
    <t>LARGURA</t>
  </si>
  <si>
    <t>ALTURA</t>
  </si>
  <si>
    <t>ÁREA</t>
  </si>
  <si>
    <t>FÓRMULA</t>
  </si>
  <si>
    <t>TOTAL</t>
  </si>
  <si>
    <t>COMPRIMENTO</t>
  </si>
  <si>
    <t>CÓD.</t>
  </si>
  <si>
    <t>PERÍMETRO</t>
  </si>
  <si>
    <t>ÁREA TOTAL</t>
  </si>
  <si>
    <t>CÓD</t>
  </si>
  <si>
    <t>QTDE</t>
  </si>
  <si>
    <t>PAREDE</t>
  </si>
  <si>
    <t>CÓD ENG</t>
  </si>
  <si>
    <t>FORRO</t>
  </si>
  <si>
    <t>Total geral</t>
  </si>
  <si>
    <t>VERGA</t>
  </si>
  <si>
    <t>P1</t>
  </si>
  <si>
    <t>P2</t>
  </si>
  <si>
    <t>P3</t>
  </si>
  <si>
    <t>P4</t>
  </si>
  <si>
    <t>P5</t>
  </si>
  <si>
    <t>P7</t>
  </si>
  <si>
    <t>VERGA/ CONTRAVERGA</t>
  </si>
  <si>
    <t>J2</t>
  </si>
  <si>
    <t>J1</t>
  </si>
  <si>
    <t>003 - JANELAS</t>
  </si>
  <si>
    <t>003 - PEITORIL DE GRANITO PARA JANELAS</t>
  </si>
  <si>
    <t>003 - PORTAS</t>
  </si>
  <si>
    <t>004 - COBERTURA</t>
  </si>
  <si>
    <t>RODAPÉ</t>
  </si>
  <si>
    <t>BANCO DE DADOS ENGELUGA ENGENHARIA</t>
  </si>
  <si>
    <t>VÃO</t>
  </si>
  <si>
    <t>P8</t>
  </si>
  <si>
    <t>P10</t>
  </si>
  <si>
    <t>P11</t>
  </si>
  <si>
    <t>P9</t>
  </si>
  <si>
    <t>C08</t>
  </si>
  <si>
    <t>C09</t>
  </si>
  <si>
    <t>PSCIP - MEMORIAL DE CALCULO - (22)  EXTINTOR DE INCÊNDIO</t>
  </si>
  <si>
    <t>COD ORC</t>
  </si>
  <si>
    <t>QTD.</t>
  </si>
  <si>
    <t>SIMBOLO</t>
  </si>
  <si>
    <t>CARGA</t>
  </si>
  <si>
    <t>CAPACIDADE EXTINTORA MÍNIMA</t>
  </si>
  <si>
    <t>22G.1</t>
  </si>
  <si>
    <t>AGUA.PNG</t>
  </si>
  <si>
    <t>CARGA DE ÁGUA</t>
  </si>
  <si>
    <t>2A</t>
  </si>
  <si>
    <t>22G.2</t>
  </si>
  <si>
    <t>CARGA DE DIÓXIDO DE CARBONO (CO2)</t>
  </si>
  <si>
    <t>22G.5</t>
  </si>
  <si>
    <t>Carga de Pó BC.PNG</t>
  </si>
  <si>
    <t>CARGA DE PÓ BC</t>
  </si>
  <si>
    <t>2:A - 20:BC</t>
  </si>
  <si>
    <t>PSCIP - MEMORIAL DE CALCULO -(22)   - PLACAS DE SINALIZAÇÃO</t>
  </si>
  <si>
    <t>Sinalização de Orientação e Salvamento</t>
  </si>
  <si>
    <t>22I.7</t>
  </si>
  <si>
    <t>S1</t>
  </si>
  <si>
    <t>S01.png</t>
  </si>
  <si>
    <t>Saida de emergência a direita</t>
  </si>
  <si>
    <t>22I.8</t>
  </si>
  <si>
    <t>S2</t>
  </si>
  <si>
    <t>S02.png</t>
  </si>
  <si>
    <t>Saida de emergência a esquerda</t>
  </si>
  <si>
    <t>22I.9</t>
  </si>
  <si>
    <t>S3</t>
  </si>
  <si>
    <t>S03.png</t>
  </si>
  <si>
    <t>Saida de emergência acima da porta</t>
  </si>
  <si>
    <t>22I.14</t>
  </si>
  <si>
    <t>S12</t>
  </si>
  <si>
    <t>S12.png (2)</t>
  </si>
  <si>
    <t>Saida de emergência</t>
  </si>
  <si>
    <t>PSCIP - MEMORIAL DE CALCULO -(22)  - ORÇAMENTO - ILUMINAÇÃO DE EMERGÊNCIA</t>
  </si>
  <si>
    <t>QTDE.</t>
  </si>
  <si>
    <t>Fase criada</t>
  </si>
  <si>
    <t>Iluminação de emergência</t>
  </si>
  <si>
    <t>22H</t>
  </si>
  <si>
    <t>Iluminação.png</t>
  </si>
  <si>
    <t>ILUMINAÇÃO DE EMERGÊNCIA</t>
  </si>
  <si>
    <t>Reforma</t>
  </si>
  <si>
    <t>22I.18</t>
  </si>
  <si>
    <t>M2 atualizada.png</t>
  </si>
  <si>
    <t>Indicação de lotação máxima admitida no recinto.</t>
  </si>
  <si>
    <t>Sinalização de Equipamentos de Combate a Incêndio</t>
  </si>
  <si>
    <t>22I.5</t>
  </si>
  <si>
    <t>E5</t>
  </si>
  <si>
    <t>E5.PNG</t>
  </si>
  <si>
    <t>Extintor de Incêndio</t>
  </si>
  <si>
    <t>Sinalização de proteção existente</t>
  </si>
  <si>
    <t>22I.16</t>
  </si>
  <si>
    <t>M1</t>
  </si>
  <si>
    <t>M1 atualizada.png</t>
  </si>
  <si>
    <t>Indicação dos sistemas de proteção contra incêndio existentes na edificação.</t>
  </si>
  <si>
    <t>MÊS 5</t>
  </si>
  <si>
    <t>MÊS 6</t>
  </si>
  <si>
    <t>FORNECIMENTO DE MATERIAIS E EQUIPAMENTOS</t>
  </si>
  <si>
    <t>C19</t>
  </si>
  <si>
    <t>C20</t>
  </si>
  <si>
    <t xml:space="preserve"> </t>
  </si>
  <si>
    <t>REGIME PREVIDENCIÁRIO PREVISTO SBC :</t>
  </si>
  <si>
    <t>J3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</si>
  <si>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</si>
  <si>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</si>
  <si>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</si>
  <si>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</si>
  <si>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</si>
  <si>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</si>
  <si>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</si>
  <si>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</si>
  <si>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</si>
  <si>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</si>
  <si>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</si>
  <si>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</si>
  <si>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</si>
  <si>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</si>
  <si>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</si>
  <si>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</si>
  <si>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</si>
  <si>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</si>
  <si>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</si>
  <si>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</si>
  <si>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</si>
  <si>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</si>
  <si>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</si>
  <si>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</si>
  <si>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</si>
  <si>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</si>
  <si>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</si>
  <si>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</si>
  <si>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</si>
  <si>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S/DESONERAÇÃO</t>
  </si>
  <si>
    <t>REFERENCIA</t>
  </si>
  <si>
    <t>XXXXXXXXXX</t>
  </si>
  <si>
    <t>XXXXXXXXX</t>
  </si>
  <si>
    <t>XXXXXXXXX-MS</t>
  </si>
  <si>
    <t>CPU 01</t>
  </si>
  <si>
    <t xml:space="preserve">TOTAL:  </t>
  </si>
  <si>
    <t xml:space="preserve">TOTAL: </t>
  </si>
  <si>
    <t>____________________________________  
Fábio Marques Ribeiro
CREA - 15276 D / MS</t>
  </si>
  <si>
    <t>DEMONSTRAÇÃO DE BDI 2 - SEM DESONERAÇAO - Acórdão 2622/2013</t>
  </si>
  <si>
    <t>CPU 02</t>
  </si>
  <si>
    <t>CUSTO UNITÁRIO C/ DES</t>
  </si>
  <si>
    <t>CUSTO UNITÁRIO S/ DES</t>
  </si>
  <si>
    <t xml:space="preserve">CUSTO UNITÁRIO C/BDI S/ DES </t>
  </si>
  <si>
    <t>CUSTO UNITÁRIO  C/BDI C/ DES</t>
  </si>
  <si>
    <t xml:space="preserve">CUSTO TOTAL C/ BDI C/ DES </t>
  </si>
  <si>
    <t>CUSTO TOTAL C/ BDI S/ DES</t>
  </si>
  <si>
    <t>CT 01</t>
  </si>
  <si>
    <t>CT 02</t>
  </si>
  <si>
    <t xml:space="preserve">UNIDADE </t>
  </si>
  <si>
    <t>WC 1</t>
  </si>
  <si>
    <t>WC 2</t>
  </si>
  <si>
    <t>J5</t>
  </si>
  <si>
    <t>Coluna1</t>
  </si>
  <si>
    <t>DEMONSTRAÇÃO DE BDI  - DESONERADO - Acórdão 2622/2013</t>
  </si>
  <si>
    <t>DEMONSTRAÇÃO DE BDI - SEM DESONERAÇÃO - Acórdão 2622/2013</t>
  </si>
  <si>
    <t>C26</t>
  </si>
  <si>
    <t>C27</t>
  </si>
  <si>
    <t>C28</t>
  </si>
  <si>
    <t>C29</t>
  </si>
  <si>
    <t>C30</t>
  </si>
  <si>
    <t>PREFEITURA MUNICIPAL DE LADÁRIO</t>
  </si>
  <si>
    <t>LADÁRIO - MS</t>
  </si>
  <si>
    <t>IRANIL DE LIMA SOARES</t>
  </si>
  <si>
    <t>4.</t>
  </si>
  <si>
    <t>4.1</t>
  </si>
  <si>
    <t>5.</t>
  </si>
  <si>
    <t>5.1</t>
  </si>
  <si>
    <t>5.2</t>
  </si>
  <si>
    <t>C10</t>
  </si>
  <si>
    <t>C11</t>
  </si>
  <si>
    <t>C12</t>
  </si>
  <si>
    <t>C13</t>
  </si>
  <si>
    <t>C14</t>
  </si>
  <si>
    <t>C18</t>
  </si>
  <si>
    <t>Coluna2</t>
  </si>
  <si>
    <t>C22</t>
  </si>
  <si>
    <t>C23</t>
  </si>
  <si>
    <t>C24</t>
  </si>
  <si>
    <t>C25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</si>
  <si>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</si>
  <si>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</si>
  <si>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</si>
  <si>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</si>
  <si>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</si>
  <si>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</si>
  <si>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</si>
  <si>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</si>
  <si>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</si>
  <si>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</si>
  <si>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</si>
  <si>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</si>
  <si>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</si>
  <si>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</si>
  <si>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</si>
  <si>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DESPENSA</t>
  </si>
  <si>
    <t>ABERTURA</t>
  </si>
  <si>
    <t>SALA</t>
  </si>
  <si>
    <t>J6</t>
  </si>
  <si>
    <t>INSTALAÇÕES ELÉTRICAS</t>
  </si>
  <si>
    <t>ACM</t>
  </si>
  <si>
    <t>(67) 3321-8640</t>
  </si>
  <si>
    <t>ALEXANDER</t>
  </si>
  <si>
    <t>21.912.060/0001-50</t>
  </si>
  <si>
    <t>Coluna3</t>
  </si>
  <si>
    <t>1.2</t>
  </si>
  <si>
    <t>1.3</t>
  </si>
  <si>
    <t>1.4</t>
  </si>
  <si>
    <t>1.5</t>
  </si>
  <si>
    <t>1.6</t>
  </si>
  <si>
    <t>FORAM CONSIDERADAS AS DIMENSÕES PADRÃO DO GOVERNO FEDERAL</t>
  </si>
  <si>
    <t>ALTURA X LARGURA</t>
  </si>
  <si>
    <t>000 - TABELA DE AMBIENTES GERAL</t>
  </si>
  <si>
    <t>BW 8 FEM</t>
  </si>
  <si>
    <t>BW 8 MASC</t>
  </si>
  <si>
    <t>BW 9 FEM</t>
  </si>
  <si>
    <t>BW 9 MASC</t>
  </si>
  <si>
    <t>BW 10 FEM</t>
  </si>
  <si>
    <t>BW 10 MASC</t>
  </si>
  <si>
    <t>BW 11 FEM</t>
  </si>
  <si>
    <t>BW 11 MASC</t>
  </si>
  <si>
    <t>BW 12 FEM</t>
  </si>
  <si>
    <t>BW 12 MASC</t>
  </si>
  <si>
    <t>CIRC. SL 13-18</t>
  </si>
  <si>
    <t>COZINHA</t>
  </si>
  <si>
    <t>DEPÓSITO</t>
  </si>
  <si>
    <t>LABORATÓRIO DE INFORMÁTICA</t>
  </si>
  <si>
    <t>PARQUINHO</t>
  </si>
  <si>
    <t>PASSARELA</t>
  </si>
  <si>
    <t>PCD FEM</t>
  </si>
  <si>
    <t>PCD MASC</t>
  </si>
  <si>
    <t>PÁTIO</t>
  </si>
  <si>
    <t>REFEITÓRIO</t>
  </si>
  <si>
    <t>SALA DE AULA</t>
  </si>
  <si>
    <t>SALA DE AULA 1</t>
  </si>
  <si>
    <t>SALA DE AULA 2</t>
  </si>
  <si>
    <t>SALA DE AULA 3</t>
  </si>
  <si>
    <t>SALA DE AULA 4</t>
  </si>
  <si>
    <t>SALA DE AULA 5</t>
  </si>
  <si>
    <t>SALA DE AULA 7</t>
  </si>
  <si>
    <t>SALA DE AULA 8</t>
  </si>
  <si>
    <t>SALA DE AULA 9</t>
  </si>
  <si>
    <t>SALA DE AULA 10</t>
  </si>
  <si>
    <t>SALA DE AULA 11</t>
  </si>
  <si>
    <t>SALA DE AULA 12</t>
  </si>
  <si>
    <t>SALA DE AULA 13</t>
  </si>
  <si>
    <t>SALA DE AULA 14</t>
  </si>
  <si>
    <t>SALA DE AULA 15</t>
  </si>
  <si>
    <t>SALA DE AULA 16</t>
  </si>
  <si>
    <t>SALA DE AULA 17</t>
  </si>
  <si>
    <t>SALA DE AULA 18</t>
  </si>
  <si>
    <t>SALA DE REUNIÕES</t>
  </si>
  <si>
    <t>SALA DO DIRETOR</t>
  </si>
  <si>
    <t>SALA DOS PROFESSORES</t>
  </si>
  <si>
    <t>SANITÁRIO 1</t>
  </si>
  <si>
    <t>SANITÁRIO 2</t>
  </si>
  <si>
    <t>SANITÁRIO FEMININO</t>
  </si>
  <si>
    <t>SANITÁRIO MASCULINO</t>
  </si>
  <si>
    <t>SECRETARIA E COORDENAÇÃO</t>
  </si>
  <si>
    <t>ÁREA DE SERVIÇO</t>
  </si>
  <si>
    <t>000 - VERGA PORTA GERAL</t>
  </si>
  <si>
    <t>Total geral: 63</t>
  </si>
  <si>
    <t>000 - VERGA/CONTRAVERGA JANELAS GERAL</t>
  </si>
  <si>
    <t>G1</t>
  </si>
  <si>
    <t>J7</t>
  </si>
  <si>
    <t>J8</t>
  </si>
  <si>
    <t>J9</t>
  </si>
  <si>
    <t>Total geral: 77</t>
  </si>
  <si>
    <t>J10</t>
  </si>
  <si>
    <t>PEITORIL</t>
  </si>
  <si>
    <t>TELHA CERÂMICA EXISTENTE</t>
  </si>
  <si>
    <t>TELHA METÁLICA EXISTENTE</t>
  </si>
  <si>
    <t>TELHA METÁLICA TIPO ARCO EXISTENTE</t>
  </si>
  <si>
    <t>ADMINISTRAÇÃO LOCAL</t>
  </si>
  <si>
    <t>MESES</t>
  </si>
  <si>
    <t xml:space="preserve">HORAS </t>
  </si>
  <si>
    <t xml:space="preserve">QTDE </t>
  </si>
  <si>
    <t>SEMANAS</t>
  </si>
  <si>
    <t>MESES X HORAS X QTDE X SEAMANAS</t>
  </si>
  <si>
    <t>DEMOLIR TELHA CERÂMICA</t>
  </si>
  <si>
    <t>DEMOLIR TELHA ESTRUTURAL EXISTENTE</t>
  </si>
  <si>
    <t>TELHA METÁLICA A INSTALAR</t>
  </si>
  <si>
    <t>Total geral: 23</t>
  </si>
  <si>
    <t>004 - FORRO DRYWALL</t>
  </si>
  <si>
    <t>Total geral: 24</t>
  </si>
  <si>
    <t>004 - FORRO PVC</t>
  </si>
  <si>
    <t>CIRC. 8-12</t>
  </si>
  <si>
    <t>Total geral: 26</t>
  </si>
  <si>
    <t>004 - INSTALAÇÃO DE AZULEJO - H = 1,80M - TOTAL</t>
  </si>
  <si>
    <t xml:space="preserve">ÁREA AZULEJO </t>
  </si>
  <si>
    <t>005 - PISO 60X60CM GERAL A INSTALAR</t>
  </si>
  <si>
    <t>005 - PISO DE CONCRETO COM PINTURA ACRÍLICA</t>
  </si>
  <si>
    <t>005 - RODAPÉ CERÂMICO</t>
  </si>
  <si>
    <t>OK</t>
  </si>
  <si>
    <t>GRADIL</t>
  </si>
  <si>
    <t>360 DIAS</t>
  </si>
  <si>
    <t xml:space="preserve">PRAZO EXEC.: </t>
  </si>
  <si>
    <t>3.1.1</t>
  </si>
  <si>
    <t>4.2</t>
  </si>
  <si>
    <t>4.3</t>
  </si>
  <si>
    <t>MÊS 7</t>
  </si>
  <si>
    <t>MÊS 8</t>
  </si>
  <si>
    <t>MÊS 9</t>
  </si>
  <si>
    <t>MÊS 10</t>
  </si>
  <si>
    <t>MÊS 11</t>
  </si>
  <si>
    <t>MÊS 12</t>
  </si>
  <si>
    <t>% ACUMULADA</t>
  </si>
  <si>
    <t>CORREDOR DE ACESSO</t>
  </si>
  <si>
    <t>ABRIGO</t>
  </si>
  <si>
    <t>ALFABETIZAÇÃO</t>
  </si>
  <si>
    <t>BANHEIRO</t>
  </si>
  <si>
    <t>CLÍNICA</t>
  </si>
  <si>
    <t>CONTRAPISO  PISCINA</t>
  </si>
  <si>
    <t>DIRETORIA ESCOLAR</t>
  </si>
  <si>
    <t>ESTIMULAÇÃO ESSENCIAL</t>
  </si>
  <si>
    <t>EXPERIMENTAL</t>
  </si>
  <si>
    <t>FISIOTERAPIA</t>
  </si>
  <si>
    <t>OFICINA PEDAGÓGICA</t>
  </si>
  <si>
    <t>PISCICOLOGIA</t>
  </si>
  <si>
    <t>PISCINA</t>
  </si>
  <si>
    <t>PRÉ ESCOLA</t>
  </si>
  <si>
    <t>QUADRA</t>
  </si>
  <si>
    <t>REABILITAÇÃO</t>
  </si>
  <si>
    <t>SAGUÃO DE ACESSO</t>
  </si>
  <si>
    <t>SEC. ESCOLAR</t>
  </si>
  <si>
    <t>SEC. MANTENEDORA</t>
  </si>
  <si>
    <t>WC.FEM</t>
  </si>
  <si>
    <t>WC.MASC.</t>
  </si>
  <si>
    <t>WC.PCD FEM.</t>
  </si>
  <si>
    <t>WC.PCD MASC.</t>
  </si>
  <si>
    <t>PORTA VENEZIANA PERFURADA DE ABRIR UMA FOLHA</t>
  </si>
  <si>
    <t>PORTA DE FERRO 80X210CM DE ABRIR, COM REQUADRO E GUARNICAO COMPLETA</t>
  </si>
  <si>
    <t>PORTA DE FERRO 90X210CM, COM REQUADRO E GUARNICAO COMPLETA</t>
  </si>
  <si>
    <t>PORTA DE FERRO ADPATADA PCD</t>
  </si>
  <si>
    <t>COD</t>
  </si>
  <si>
    <t>DESCRICAO</t>
  </si>
  <si>
    <t>J01</t>
  </si>
  <si>
    <t>INSTALAR JANELA MAXIN-AR, 01 FOLHA, COM VIDRO</t>
  </si>
  <si>
    <t>J02</t>
  </si>
  <si>
    <t>INSTALAR JANELA DE CORRER DE ALUMÍNIO, 02 FOLHAS</t>
  </si>
  <si>
    <t>J03</t>
  </si>
  <si>
    <t>J04</t>
  </si>
  <si>
    <t>INSTALAR GUICHE EM ALUMINIO/VIDRO</t>
  </si>
  <si>
    <t>J05</t>
  </si>
  <si>
    <t>3.1</t>
  </si>
  <si>
    <t>3.2</t>
  </si>
  <si>
    <t>3.2.1</t>
  </si>
  <si>
    <t>3.2.2</t>
  </si>
  <si>
    <t>3.2.3</t>
  </si>
  <si>
    <t>4.4</t>
  </si>
  <si>
    <t>(JUNHO/2022)</t>
  </si>
  <si>
    <t>Coluna4</t>
  </si>
  <si>
    <t>2.2</t>
  </si>
  <si>
    <t>2.3</t>
  </si>
  <si>
    <t xml:space="preserve">LOCAÇÃO </t>
  </si>
  <si>
    <t>MURO</t>
  </si>
  <si>
    <t>MOVIMENTAÇÃO DE TERRA</t>
  </si>
  <si>
    <t>INFRAESTRUTURA</t>
  </si>
  <si>
    <t>ESTACAS</t>
  </si>
  <si>
    <t>BLOCO DE COROAMENTO</t>
  </si>
  <si>
    <t>VIGAS BALDRAME</t>
  </si>
  <si>
    <t>SUPRAESTRUTURA</t>
  </si>
  <si>
    <t>PILARES</t>
  </si>
  <si>
    <t xml:space="preserve">ALVENARIA </t>
  </si>
  <si>
    <t>MURO FRONTAL COM GRADIL</t>
  </si>
  <si>
    <t>3.1.2</t>
  </si>
  <si>
    <t>PINGADEIRA</t>
  </si>
  <si>
    <t>FECHAMENTO</t>
  </si>
  <si>
    <t>ALVENARIA</t>
  </si>
  <si>
    <t>PORTÃO</t>
  </si>
  <si>
    <t>PÓRTICO DE ENTRADA</t>
  </si>
  <si>
    <t>LAJES</t>
  </si>
  <si>
    <t>IMPERMEABILIZAÇÃO LAJES</t>
  </si>
  <si>
    <t>REVESTIMENTO DO TETO</t>
  </si>
  <si>
    <t>PLACA CIMENTICIA COM ELEMENTO ESTRUTURAL</t>
  </si>
  <si>
    <t xml:space="preserve">ESQUADRIAS </t>
  </si>
  <si>
    <t>INSTALAÇÕES HIDRAULICAS - ÁGUA FRIA</t>
  </si>
  <si>
    <t>INSTALAÇÕES HIDRAULICAS - ÁGUA PLUVIAL</t>
  </si>
  <si>
    <t>PISOS</t>
  </si>
  <si>
    <t>DIVERSOS</t>
  </si>
  <si>
    <t>LIMPEZA</t>
  </si>
  <si>
    <t>REQUADRO</t>
  </si>
  <si>
    <t>MURO PARA O NOVO CEMITÉRIO MUNICIPAL</t>
  </si>
  <si>
    <t>2.1.1</t>
  </si>
  <si>
    <t>2.2.1</t>
  </si>
  <si>
    <t>2.2.1.1</t>
  </si>
  <si>
    <t>2.2.1.2</t>
  </si>
  <si>
    <t>2.2.1.3</t>
  </si>
  <si>
    <t>2.2.2</t>
  </si>
  <si>
    <t>2.2.2.1</t>
  </si>
  <si>
    <t>2.2.2.2</t>
  </si>
  <si>
    <t>2.2.2.3</t>
  </si>
  <si>
    <t>2.2.3</t>
  </si>
  <si>
    <t>2.2.3.1</t>
  </si>
  <si>
    <t>2.2.3.2</t>
  </si>
  <si>
    <t>2.2.3.3</t>
  </si>
  <si>
    <t>2.2.3.4</t>
  </si>
  <si>
    <t>2.2.3.5</t>
  </si>
  <si>
    <t>2.2.3.6</t>
  </si>
  <si>
    <t>2.3.1</t>
  </si>
  <si>
    <t>2.3.1.1</t>
  </si>
  <si>
    <t>2.3.1.2</t>
  </si>
  <si>
    <t>2.3.1.3</t>
  </si>
  <si>
    <t>2.3.1.4</t>
  </si>
  <si>
    <t>2.3.2</t>
  </si>
  <si>
    <t>2.3.2.1</t>
  </si>
  <si>
    <t>2.3.2.2</t>
  </si>
  <si>
    <t>2.3.3</t>
  </si>
  <si>
    <t>2.3.3.1</t>
  </si>
  <si>
    <t>2.3.4</t>
  </si>
  <si>
    <t>2.3.4.1</t>
  </si>
  <si>
    <t>3.2.1.1</t>
  </si>
  <si>
    <t>3.2.1.3</t>
  </si>
  <si>
    <t>3.2.1.4</t>
  </si>
  <si>
    <t>3.2.1.5</t>
  </si>
  <si>
    <t>3.2.2.1</t>
  </si>
  <si>
    <t>3.2.2.2</t>
  </si>
  <si>
    <t>3.2.2.3</t>
  </si>
  <si>
    <t>3.2.3.1</t>
  </si>
  <si>
    <t>3.2.3.2</t>
  </si>
  <si>
    <t>3.2.3.3</t>
  </si>
  <si>
    <t>3.2.3.4</t>
  </si>
  <si>
    <t>3.3</t>
  </si>
  <si>
    <t>3.3.1</t>
  </si>
  <si>
    <t>3.3.1.1</t>
  </si>
  <si>
    <t>3.3.1.2</t>
  </si>
  <si>
    <t>3.3.1.3</t>
  </si>
  <si>
    <t>3.3.1.4</t>
  </si>
  <si>
    <t>3.3.2</t>
  </si>
  <si>
    <t>3.3.2.1</t>
  </si>
  <si>
    <t>3.3.2.2</t>
  </si>
  <si>
    <t>3.4</t>
  </si>
  <si>
    <t>3.4.1</t>
  </si>
  <si>
    <t>3.4.2</t>
  </si>
  <si>
    <t>3.4.2.1</t>
  </si>
  <si>
    <t>3.4.3</t>
  </si>
  <si>
    <t>3.4.3.1</t>
  </si>
  <si>
    <t>3.4.4</t>
  </si>
  <si>
    <t>3.4.4.1</t>
  </si>
  <si>
    <t>3.4.4.2</t>
  </si>
  <si>
    <t>4.1.1</t>
  </si>
  <si>
    <t>4.2.1</t>
  </si>
  <si>
    <t>4.3.1</t>
  </si>
  <si>
    <t>4.3.1.1</t>
  </si>
  <si>
    <t>4.3.1.2</t>
  </si>
  <si>
    <t>4.3.2</t>
  </si>
  <si>
    <t>4.3.2.1</t>
  </si>
  <si>
    <t>4.3.2.2</t>
  </si>
  <si>
    <t>4.3.2.3</t>
  </si>
  <si>
    <t>4.3.3</t>
  </si>
  <si>
    <t>4.3.3.1</t>
  </si>
  <si>
    <t>4.3.3.2</t>
  </si>
  <si>
    <t>4.3.3.3</t>
  </si>
  <si>
    <t>4.3.3.4</t>
  </si>
  <si>
    <t>4.4.1</t>
  </si>
  <si>
    <t>4.4.1.1</t>
  </si>
  <si>
    <t>4.4.2</t>
  </si>
  <si>
    <t>4.4.2.1</t>
  </si>
  <si>
    <t>4.4.2.2</t>
  </si>
  <si>
    <t>4.4.2.3</t>
  </si>
  <si>
    <t>4.4.2.4</t>
  </si>
  <si>
    <t>4.4.3</t>
  </si>
  <si>
    <t>4.4.3.1</t>
  </si>
  <si>
    <t>4.4.3.2</t>
  </si>
  <si>
    <t>4.4.3.3</t>
  </si>
  <si>
    <t>4.4.4</t>
  </si>
  <si>
    <t>4.4.4.1</t>
  </si>
  <si>
    <t>4.4.5</t>
  </si>
  <si>
    <t>4.4.5.1</t>
  </si>
  <si>
    <t>4.4.5.2</t>
  </si>
  <si>
    <t>4.4.5.3</t>
  </si>
  <si>
    <t>4.4.6.1</t>
  </si>
  <si>
    <t>4.4.6.2</t>
  </si>
  <si>
    <t>4.4.7</t>
  </si>
  <si>
    <t>4.4.7.1</t>
  </si>
  <si>
    <t>4.4.7.2</t>
  </si>
  <si>
    <t>4.4.8</t>
  </si>
  <si>
    <t>4.4.8.1</t>
  </si>
  <si>
    <t>4.4.9</t>
  </si>
  <si>
    <t>4.4.9.1</t>
  </si>
  <si>
    <t>4.4.9.2</t>
  </si>
  <si>
    <t>4.4.10</t>
  </si>
  <si>
    <t>4.4.10.1</t>
  </si>
  <si>
    <t>4.4.10.2</t>
  </si>
  <si>
    <t>4.4.11</t>
  </si>
  <si>
    <t>4.4.11.1</t>
  </si>
  <si>
    <t>4.4.11.2</t>
  </si>
  <si>
    <t>4.4.11.3</t>
  </si>
  <si>
    <t>4.4.12</t>
  </si>
  <si>
    <t>4.4.12.1</t>
  </si>
  <si>
    <t>4.4.12.2</t>
  </si>
  <si>
    <t>4.4.13</t>
  </si>
  <si>
    <t>4.4.13.1</t>
  </si>
  <si>
    <t>4.4.14</t>
  </si>
  <si>
    <t>4.4.14.1</t>
  </si>
  <si>
    <t>4.4.14.2</t>
  </si>
  <si>
    <t>4.4.14.3</t>
  </si>
  <si>
    <t>4.4.15</t>
  </si>
  <si>
    <t>4.4.15.1</t>
  </si>
  <si>
    <t>4.4.15.3</t>
  </si>
  <si>
    <t>4.4.15.5</t>
  </si>
  <si>
    <t>5.3</t>
  </si>
  <si>
    <t>PORTAO DE CORRER EM GRADIL FIXO DE BARRA DE FERRO CHATA DE 3 X 1/4" NA VERTICAL, SEM REQUADRO, ACABAMENTO NATURAL, COM TRILHOS E ROLDANAS - FORNECIMENTO E INSTALAÇÃO</t>
  </si>
  <si>
    <t>4.4.13.2</t>
  </si>
  <si>
    <t>3.2.3.5</t>
  </si>
  <si>
    <t>2.1.2</t>
  </si>
  <si>
    <t>2.1.3</t>
  </si>
  <si>
    <t>2.1.4</t>
  </si>
  <si>
    <t>.</t>
  </si>
  <si>
    <t>2.2.2.4</t>
  </si>
  <si>
    <t>2.2.2.5</t>
  </si>
  <si>
    <t>2.2.2.6</t>
  </si>
  <si>
    <t>2.2.2.7</t>
  </si>
  <si>
    <t>2.2.2.8</t>
  </si>
  <si>
    <t>2.2.2.9</t>
  </si>
  <si>
    <t>2.2.3.7</t>
  </si>
  <si>
    <t>2.2.3.8</t>
  </si>
  <si>
    <t>2.2.3.9</t>
  </si>
  <si>
    <t>2.3.1.5</t>
  </si>
  <si>
    <t>3.2.2.4</t>
  </si>
  <si>
    <t>3.2.2.5</t>
  </si>
  <si>
    <t>3.2.2.6</t>
  </si>
  <si>
    <t>3.2.2.7</t>
  </si>
  <si>
    <t>3.2.2.8</t>
  </si>
  <si>
    <t>3.2.2.9</t>
  </si>
  <si>
    <t>3.2.3.6</t>
  </si>
  <si>
    <t>3.2.3.7</t>
  </si>
  <si>
    <t>3.2.3.8</t>
  </si>
  <si>
    <t>3.3.1.5</t>
  </si>
  <si>
    <t xml:space="preserve">MURO COM GRADIL </t>
  </si>
  <si>
    <t>TOTAL MURO</t>
  </si>
  <si>
    <t>EXTENSÃO</t>
  </si>
  <si>
    <t>NÚMERO DE PILARES</t>
  </si>
  <si>
    <t>5MM</t>
  </si>
  <si>
    <t>8MM</t>
  </si>
  <si>
    <t>P. 1</t>
  </si>
  <si>
    <t>P.12</t>
  </si>
  <si>
    <t xml:space="preserve">P1 </t>
  </si>
  <si>
    <t>BLOCO CANALETA</t>
  </si>
  <si>
    <t>CINTA</t>
  </si>
  <si>
    <t>3.3.3</t>
  </si>
  <si>
    <t>3.3.3.1</t>
  </si>
  <si>
    <t>2.2.1.4</t>
  </si>
  <si>
    <t>2.2.1.5</t>
  </si>
  <si>
    <t>4.3.1.3</t>
  </si>
  <si>
    <t>4.3.1.4</t>
  </si>
  <si>
    <t>4.3.1.5</t>
  </si>
  <si>
    <t>4.3.2.4</t>
  </si>
  <si>
    <t>4.3.2.5</t>
  </si>
  <si>
    <t>4.3.2.6</t>
  </si>
  <si>
    <t>4.3.2.7</t>
  </si>
  <si>
    <t>4.3.2.8</t>
  </si>
  <si>
    <t>4.3.2.9</t>
  </si>
  <si>
    <t>4.3.3.5</t>
  </si>
  <si>
    <t>4.3.3.6</t>
  </si>
  <si>
    <t>4.3.3.7</t>
  </si>
  <si>
    <t>4.3.3.8</t>
  </si>
  <si>
    <t>4.3.3.9</t>
  </si>
  <si>
    <t xml:space="preserve">VIGA BALDRAME </t>
  </si>
  <si>
    <t>4.4.1.2</t>
  </si>
  <si>
    <t>4.4.1.3</t>
  </si>
  <si>
    <t>4.4.1.4</t>
  </si>
  <si>
    <t>4.4.1.5</t>
  </si>
  <si>
    <t>4.4.2.5</t>
  </si>
  <si>
    <t>4.4.2.6</t>
  </si>
  <si>
    <t>4.4.2.7</t>
  </si>
  <si>
    <t>Prolongamento da Av. João Rigonato. Mat. 40.318 CRI - Naviraí/MS</t>
  </si>
  <si>
    <t>3.2.1.2</t>
  </si>
  <si>
    <t>3.4.1.1</t>
  </si>
  <si>
    <t>4.4.6.</t>
  </si>
  <si>
    <t>4.4.7.3</t>
  </si>
  <si>
    <t>4.4.8.2</t>
  </si>
  <si>
    <t>4.4.10.3</t>
  </si>
  <si>
    <t>4.4.11.4</t>
  </si>
  <si>
    <t>4.4.11.5</t>
  </si>
  <si>
    <t>4.4.11.6</t>
  </si>
  <si>
    <t>4.4.11.7</t>
  </si>
  <si>
    <t>4.4.11.8</t>
  </si>
  <si>
    <t>4.4.11.9</t>
  </si>
  <si>
    <t>VIGAS LAJE + PLATIBANDA + COBERTURA</t>
  </si>
  <si>
    <t>PILARES PLATIBANDA + TERREO + TOPO</t>
  </si>
  <si>
    <t>&gt;&gt;&gt;&gt;&gt;&gt;&gt;&gt;&gt;&gt;&gt;&gt;&gt;</t>
  </si>
  <si>
    <t>VOLUME CONCRETO</t>
  </si>
  <si>
    <t>PORCENTAGEM</t>
  </si>
  <si>
    <t>ESCAVAÇÃO BLOCOS</t>
  </si>
  <si>
    <t>60% DO VOLUME DO CONCRETO</t>
  </si>
  <si>
    <t>KG</t>
  </si>
  <si>
    <t>PESO DO AÇO</t>
  </si>
  <si>
    <t>VOLUME</t>
  </si>
  <si>
    <t>CONSIDERADO IGUAL ÁREA DE FORMA</t>
  </si>
  <si>
    <t xml:space="preserve">VOLUME ESCAVAÇÃO </t>
  </si>
  <si>
    <t>VERIFICAR PROJETO DE ESTRUTURA DE CONCRETO ARMADO</t>
  </si>
  <si>
    <t>ESCAVAÇÃO - CONCRETO</t>
  </si>
  <si>
    <t>nº ESTACAS X COMPRIMENTO</t>
  </si>
  <si>
    <t>CONSIDERADO IGUAL VOLUME DE CONCRETO</t>
  </si>
  <si>
    <t>CADA MÓDULO PRECISA DE 1,58M² DE FORMA, AMPLIANDO PARA 210 MÓDULOS TEMOS:</t>
  </si>
  <si>
    <t>CADA MÓDULO PRECISA DE 0,09M³ DE CONCRETO, AMPLIANDO PARA 210 MÓDULOS TEMOS:</t>
  </si>
  <si>
    <t>CONSIDERADO NO FUNDO DA VIGA BALDRAME [COMPRIMENTO POR MÓDULO 2,10M x QNT DE MÓDULOS 210 x LARGURA DA VIGA]</t>
  </si>
  <si>
    <t>CADA MÓDULO PRECISA DE 8.96M² DE FORMA, AMPLIANDO PARA 210 MÓDULOS TEMOS:</t>
  </si>
  <si>
    <t>CADA MÓDULO PRECISA DE 0,54M³ DE CONCRETO, AMPLIANDO PARA 210 MÓDULOS TEMOS:</t>
  </si>
  <si>
    <t>COMPRIMENTO POR MÓDULO DE PILAR A PILAR 2.50M [COMPRIMENTO POR MÓDULO 2,50M x QNT DE MÓDULOS 210]</t>
  </si>
  <si>
    <t>4 BARRAS DE 8MM EM TODA A EXTENSÃO DA CINTA [4 BARRAS x 525 METROS x 0,395(kg/m - PESO DA BARRA POR M)]</t>
  </si>
  <si>
    <t>ALTURA DO MURO X LARGURA POR MÓDULO X QUANTIDADE DE MÓDULOS  [2M x 2,10M x 210UN]</t>
  </si>
  <si>
    <t xml:space="preserve">EXTENSÃO TOTAL DO PERÍMETRO DO CEMITÉRIO = 748,55M - 33,71M (EXTENSÃO DO MURO COM GRADIL E PORTICO DE ENTRADA) LIMPEZA DE 1 METRO DE COMPRIMENTO EM TODA A EXTENSÃO PARA EXECUÇÃO DE MURO </t>
  </si>
  <si>
    <t>3.1.3</t>
  </si>
  <si>
    <t>3.1.4</t>
  </si>
  <si>
    <t xml:space="preserve">9,50M (EXTENSÃO DO MURO COM GRADIL) - LIMPEZA DE 1 METRO DE COMPRIMENTO EM TODA A EXTENSÃO PARA EXECUÇÃO DE MURO </t>
  </si>
  <si>
    <t xml:space="preserve">ATERRO DE 20 CM EM TODA A EXTENSÃO DE EXECUÇÃO DO MURO 9,50M LARGURA DE 0,30CM </t>
  </si>
  <si>
    <t xml:space="preserve">20CM DE ATERRO </t>
  </si>
  <si>
    <t>30 KM - ATERRO</t>
  </si>
  <si>
    <t>70 KM - ATERRO</t>
  </si>
  <si>
    <t>CADA MÓDULO PRECISA DE 3,08M² DE FORMA, AMPLIANDO PARA 12 MÓDULOS TEMOS:</t>
  </si>
  <si>
    <t>CONSIDERADO NO FUNDO DA VIGA BALDRAME [COMPRIMENTO POR MÓDULO 4,10M x QNT DE MÓDULOS 12 x LARGURA DA VIGA 15CM]</t>
  </si>
  <si>
    <t>3.2.3.9</t>
  </si>
  <si>
    <t>CADA MÓDULO PRECISA DE 0,18M³ DE CONCRETO, AMPLIANDO PARA 12 MÓDULOS TEMOS:</t>
  </si>
  <si>
    <t>CADA MÓDULO PRECISA DE 14,11M² DE FORMA, AMPLIANDO PARA 12 MÓDULOS TEMOS:</t>
  </si>
  <si>
    <t>CADA MÓDULO PRECISA DE 0,85M³ DE CONCRETO, AMPLIANDO PARA 12 MÓDULOS TEMOS:</t>
  </si>
  <si>
    <t>COMPRIMENTO POR MÓDULO DE PILAR A PILAR 4,50M [COMPRIMENTO POR MÓDULO 4,50M x QNT DE MÓDULOS 12]</t>
  </si>
  <si>
    <t xml:space="preserve">PINGADEIRA DO MURO, EXTENSÃO POR MÓDULO 4,11M - 12 MÓDULOS - LARGURA 15CM </t>
  </si>
  <si>
    <t>PINGADEIRA DOS PILARES DO MURO 90X70CM - 2 UN POR MÓDULO - 12 MÓDULOS</t>
  </si>
  <si>
    <t xml:space="preserve">EXTENSÃO POR MÓDULO 4,11M - 12 MÓDULOS - ALTURA 1 METRO </t>
  </si>
  <si>
    <t xml:space="preserve">EXTENSÃO POR MÓDULO 4,11M - 12 MÓDULOS - ALTURA 2,10 METRO </t>
  </si>
  <si>
    <t>ÁREA DE ALVENARIA X NÚMERO DE LADOS [49,32M2 x 2LADOS] + PERÍMETRO DO PILAR 40X40CM * ALTURA 3,15</t>
  </si>
  <si>
    <t>FORAM CONSIDERADAS AS COTAS ACIMA</t>
  </si>
  <si>
    <t>ok</t>
  </si>
  <si>
    <t>FORAM CONSIDERADAS 24,22X1,80M (CONFERIR ACIMA)</t>
  </si>
  <si>
    <t>PI X RaioEstaca² x comprimento de todas as estacas  [PI x 0,125² x 168]</t>
  </si>
  <si>
    <t>CONFORME PROJETO ESTRUTURAL - PRANCHA 3-10</t>
  </si>
  <si>
    <t>60% A MAIS DO  VOLUME DO CONCRETO</t>
  </si>
  <si>
    <t>CONSIDERADO NO FUNDO DO BLOCO</t>
  </si>
  <si>
    <t>4.3.2.10</t>
  </si>
  <si>
    <t>4.3.2.11</t>
  </si>
  <si>
    <t>4.3.2.12</t>
  </si>
  <si>
    <t>4.3.3.10</t>
  </si>
  <si>
    <t>4.3.3.11</t>
  </si>
  <si>
    <t>TÉRREO</t>
  </si>
  <si>
    <t xml:space="preserve">TOPO </t>
  </si>
  <si>
    <t>PLATIBANDA</t>
  </si>
  <si>
    <t>VERIFICAR PROJETO ESTRUTURAL - PRANCHA 7-10</t>
  </si>
  <si>
    <t>LAJE</t>
  </si>
  <si>
    <t>VERIFICAR PROJETO ESTRUTURAL PRANCHA 9-10</t>
  </si>
  <si>
    <t>VERIFICAR PROJETO ESTRUTURAL PRANCHA 10-10</t>
  </si>
  <si>
    <t>4.4.1.6</t>
  </si>
  <si>
    <t>4.4.1.7</t>
  </si>
  <si>
    <t>4.4.2.8</t>
  </si>
  <si>
    <t>4.4.2.9</t>
  </si>
  <si>
    <t xml:space="preserve">CONSIDERADO IGUAL ÁREA DE LAJE </t>
  </si>
  <si>
    <t>APENAS NAS LAJES LATERAIS - SEM TELHAMENTO</t>
  </si>
  <si>
    <t>AMBIENTE</t>
  </si>
  <si>
    <t>PILAR DO MEIO (2UN)</t>
  </si>
  <si>
    <t xml:space="preserve">ÁREA DE ALVENARIA X 2 LADOS </t>
  </si>
  <si>
    <t>IGUAL ÁREA DE ALVENARIA (APENAS EXTERNO)</t>
  </si>
  <si>
    <t>4.4.5.4</t>
  </si>
  <si>
    <t>CONSIDERADO ÁREA DOS DEPÓSITOS</t>
  </si>
  <si>
    <t xml:space="preserve">CONFORME PROJETO ARQUITETÔNICO, PRANCHA 2-3, PLANTA DE COBERTURA  </t>
  </si>
  <si>
    <t>ÁREA DO DEPÓSITO 3,19 (X2) DUAS UNIDADES</t>
  </si>
  <si>
    <t xml:space="preserve">ACESSO x ESPESSURA DE 6CM </t>
  </si>
  <si>
    <t xml:space="preserve">ÁREA DO DEPÓSITO 3,19 (X2) DUAS UNIDADES x ESPESSURA DE 6CM </t>
  </si>
  <si>
    <t>ESQUADRIAS - PORTAS/ JANELAS/ PORTÃO - VERIFICAR ITEM 4.4.10</t>
  </si>
  <si>
    <t>DUAS TESOURAS PARA APOIO DO TELHADO DO PÓRTICO DE ENTRADA - 2*24 METROS (2X DUAS MEIAS TESOURAS DE 12METROS)</t>
  </si>
  <si>
    <t>4.4.7.4</t>
  </si>
  <si>
    <t xml:space="preserve">ESTUDO PARA PLANTIO DE GRAMA - CEMITÉRIO </t>
  </si>
  <si>
    <t>TOTAL=</t>
  </si>
  <si>
    <t>5.4</t>
  </si>
  <si>
    <t>BDI 01</t>
  </si>
  <si>
    <t>BDI 02</t>
  </si>
  <si>
    <t xml:space="preserve">CONSTRUÇÃO DE RODOVIAS - SERVIÇOS </t>
  </si>
  <si>
    <t>BDI SEM DESONERAÇÃO ADOTADO</t>
  </si>
  <si>
    <t>GUIAS E SARJETA</t>
  </si>
  <si>
    <t>6.</t>
  </si>
  <si>
    <t>6.1</t>
  </si>
  <si>
    <t>6.1.1</t>
  </si>
  <si>
    <t>6.2</t>
  </si>
  <si>
    <t>6.2.1</t>
  </si>
  <si>
    <t>6.2.2</t>
  </si>
  <si>
    <t>6.2.3</t>
  </si>
  <si>
    <t>6.2.4</t>
  </si>
  <si>
    <t>6.2.5</t>
  </si>
  <si>
    <t>6.3</t>
  </si>
  <si>
    <t>6.3.1</t>
  </si>
  <si>
    <t>ESTADO DO MATO GROSSO DO SUL</t>
  </si>
  <si>
    <t>MEMÓRIA DE CALCULO PAVIMENTAÇÃO</t>
  </si>
  <si>
    <t>Transporte DMT (Km)</t>
  </si>
  <si>
    <t>Pedreira</t>
  </si>
  <si>
    <t>CBUQ</t>
  </si>
  <si>
    <t>Bota Fora</t>
  </si>
  <si>
    <t>Emulsão/Cim.</t>
  </si>
  <si>
    <t xml:space="preserve">Solo </t>
  </si>
  <si>
    <t>Bica corrida</t>
  </si>
  <si>
    <t>Areeiro</t>
  </si>
  <si>
    <t>NOME DA RUA</t>
  </si>
  <si>
    <t>GUIA E SARJETA</t>
  </si>
  <si>
    <t>DADOS</t>
  </si>
  <si>
    <t>ESTACA INICIAL</t>
  </si>
  <si>
    <t>ESTACA FINAL</t>
  </si>
  <si>
    <t>EXTENSÃO (m)</t>
  </si>
  <si>
    <t xml:space="preserve">DECLIVIDADE TRANSVERSAL DA PISTA </t>
  </si>
  <si>
    <t>simples 3% cada lado</t>
  </si>
  <si>
    <t>LARGURA DA PISTA (capa de rolamento)  (m)</t>
  </si>
  <si>
    <t>LARGURA DO MEIO - FIO COM SARJETA (m)</t>
  </si>
  <si>
    <t>LARGURA DO MEIO - FIO, (GUIA) SEM SARJETA (m)</t>
  </si>
  <si>
    <t>ÁREA (m)</t>
  </si>
  <si>
    <t>LIMPA RODAS</t>
  </si>
  <si>
    <t>QUANTIDADE DE LIMPA RODAS TP-1 (un)</t>
  </si>
  <si>
    <t>ÁREA UNITÁRIA DOS LIMPA RODAS TP-1 (m²)</t>
  </si>
  <si>
    <t>ÁREA TP-1 (m²)</t>
  </si>
  <si>
    <t>QUANTIDADE DE LIMPA RODAS TP-2 (un)</t>
  </si>
  <si>
    <t>ÁREA UNITÁRIA DOS LIMPA RODAS TP-2 (m²)</t>
  </si>
  <si>
    <t>ÁREA TP-2 (m²)</t>
  </si>
  <si>
    <t>QUANTIDADE DE LIMPA RODAS TP-3 (un)</t>
  </si>
  <si>
    <t>ÁREA UNITÁRIA DOS LIMPA RODAS TP-3 (m²)</t>
  </si>
  <si>
    <t>ÁREA TP-3 (m²)</t>
  </si>
  <si>
    <t>CANTEIRO</t>
  </si>
  <si>
    <t>LARGURA (m)</t>
  </si>
  <si>
    <t>ÁREA (m²)</t>
  </si>
  <si>
    <t>PERIMETRO (m)</t>
  </si>
  <si>
    <t>RAIOS</t>
  </si>
  <si>
    <t>QUANTIDADE DE RAIOS DE 5,00 m (un)</t>
  </si>
  <si>
    <t>ÁREA UNITÁRIA DO RAIO DE 5,00 m (m²)</t>
  </si>
  <si>
    <t>TERRAPLENAGEM</t>
  </si>
  <si>
    <t>ESCAVAÇÃO</t>
  </si>
  <si>
    <t>ESPESSURA (m²)</t>
  </si>
  <si>
    <t>VOLUME (m³)</t>
  </si>
  <si>
    <t xml:space="preserve">CARGA </t>
  </si>
  <si>
    <t xml:space="preserve">TRANSPORTE </t>
  </si>
  <si>
    <t>EMPOLAMENTO (%)</t>
  </si>
  <si>
    <t>DMT (km)</t>
  </si>
  <si>
    <t>TOTAL (m³ x km)</t>
  </si>
  <si>
    <t>CORTE</t>
  </si>
  <si>
    <t>VOLUME (m³) - CIVIL 3D</t>
  </si>
  <si>
    <t>ATERRO</t>
  </si>
  <si>
    <t>CARGA DO SUBLEITO</t>
  </si>
  <si>
    <t>ESTRUTURA PAVIMENTO</t>
  </si>
  <si>
    <t>SUBLEITO</t>
  </si>
  <si>
    <t>ESPESSURA (m)</t>
  </si>
  <si>
    <r>
      <t>VOLUME (m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</si>
  <si>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t>BASE</t>
  </si>
  <si>
    <t>TIPO</t>
  </si>
  <si>
    <r>
      <t>C=</t>
    </r>
    <r>
      <rPr>
        <sz val="8"/>
        <rFont val="Cambria"/>
        <family val="1"/>
      </rPr>
      <t xml:space="preserve">CASCALHO </t>
    </r>
    <r>
      <rPr>
        <b/>
        <sz val="8"/>
        <rFont val="Cambria"/>
        <family val="1"/>
      </rPr>
      <t xml:space="preserve">                                                                                       SB=</t>
    </r>
    <r>
      <rPr>
        <sz val="8"/>
        <rFont val="Cambria"/>
        <family val="1"/>
      </rPr>
      <t>SOLO BRITA</t>
    </r>
    <r>
      <rPr>
        <b/>
        <sz val="8"/>
        <rFont val="Cambria"/>
        <family val="1"/>
      </rPr>
      <t xml:space="preserve">                                                                                            BC=</t>
    </r>
    <r>
      <rPr>
        <sz val="8"/>
        <rFont val="Cambria"/>
        <family val="1"/>
      </rPr>
      <t>BICA CORRIDA</t>
    </r>
    <r>
      <rPr>
        <b/>
        <sz val="8"/>
        <rFont val="Cambria"/>
        <family val="1"/>
      </rPr>
      <t xml:space="preserve">                                                                                      SC=</t>
    </r>
    <r>
      <rPr>
        <sz val="8"/>
        <rFont val="Cambria"/>
        <family val="1"/>
      </rPr>
      <t>SOLO</t>
    </r>
    <r>
      <rPr>
        <b/>
        <sz val="8"/>
        <rFont val="Cambria"/>
        <family val="1"/>
      </rPr>
      <t xml:space="preserve"> </t>
    </r>
    <r>
      <rPr>
        <sz val="8"/>
        <rFont val="Cambria"/>
        <family val="1"/>
      </rPr>
      <t>MELHORADO COM CIMENTO (4%)</t>
    </r>
  </si>
  <si>
    <t>BC</t>
  </si>
  <si>
    <r>
      <t>TRANSPORTE DO MATERIAL DA BASE (SOLO</t>
    </r>
    <r>
      <rPr>
        <b/>
        <sz val="8"/>
        <rFont val="Cambria"/>
        <family val="1"/>
      </rPr>
      <t>/</t>
    </r>
    <r>
      <rPr>
        <sz val="8"/>
        <color theme="1"/>
        <rFont val="Cambria"/>
        <family val="1"/>
      </rPr>
      <t>CASCALHO</t>
    </r>
    <r>
      <rPr>
        <b/>
        <sz val="8"/>
        <rFont val="Cambria"/>
        <family val="1"/>
      </rPr>
      <t>/BRITA</t>
    </r>
    <r>
      <rPr>
        <sz val="8"/>
        <rFont val="Cambria"/>
        <family val="1"/>
      </rPr>
      <t>)</t>
    </r>
  </si>
  <si>
    <r>
      <t>CONSUMO (% X m</t>
    </r>
    <r>
      <rPr>
        <b/>
        <vertAlign val="superscript"/>
        <sz val="8"/>
        <rFont val="Cambria"/>
        <family val="1"/>
      </rPr>
      <t>3</t>
    </r>
    <r>
      <rPr>
        <b/>
        <sz val="8"/>
        <rFont val="Cambria"/>
        <family val="1"/>
      </rPr>
      <t>)</t>
    </r>
  </si>
  <si>
    <t>DMT EXCEDENTE (km)</t>
  </si>
  <si>
    <t>DENSIDADE (t/m³)</t>
  </si>
  <si>
    <t>TOTAL EXCEDENTE (m³ x km)</t>
  </si>
  <si>
    <t>PAVIMENTAÇÃO ASFÁLTICA</t>
  </si>
  <si>
    <t>TRANSPORTE DO MATERIAL DA MISTURA DA BASE (CIMENTO/BRITA)</t>
  </si>
  <si>
    <t>TOTAL (t x km)</t>
  </si>
  <si>
    <t>TRANSPORTE DO MATERIAL DA BASE - CASCALHO</t>
  </si>
  <si>
    <t>DMT cascalho (km)</t>
  </si>
  <si>
    <t>TRANSPORTE DO MATERIAL DA BASE - BRITA</t>
  </si>
  <si>
    <t>DMT brita (km)</t>
  </si>
  <si>
    <t>TRANSPORTE DO MATERIAL DA BASE - BICA CORRIDA</t>
  </si>
  <si>
    <t>IMPRIMAÇÃO</t>
  </si>
  <si>
    <t>CONSUMO (t/m²)</t>
  </si>
  <si>
    <t>TOTAL EXCEDENTE (t x km)</t>
  </si>
  <si>
    <t>PINTURA DE LIGAÇÃO</t>
  </si>
  <si>
    <t xml:space="preserve">                                                             TSD                                                                                                                            CBUQ                                                                                                                                                                                             PMF                                                                                                                                                                         MICRO</t>
  </si>
  <si>
    <t>PESO (t)</t>
  </si>
  <si>
    <t>TRANSPORTE</t>
  </si>
  <si>
    <t>TOTAL (t)</t>
  </si>
  <si>
    <t>TOTAL EXCEDENTE(t x km)</t>
  </si>
  <si>
    <t>REVESTIMENTO</t>
  </si>
  <si>
    <t>RECAPE</t>
  </si>
  <si>
    <t>TSD  -  CBUQ - MICROREVESTIMENTO</t>
  </si>
  <si>
    <t>DMT  (km)</t>
  </si>
  <si>
    <t>TRANSPORTE (T x km)</t>
  </si>
  <si>
    <t>PESO ESPECIFICO (t/m³)</t>
  </si>
  <si>
    <t>TRANSPORTE (m³ x km)</t>
  </si>
  <si>
    <t>SERVIÇOS COMPLEMETARES</t>
  </si>
  <si>
    <t xml:space="preserve">MEIO-FIOS </t>
  </si>
  <si>
    <t xml:space="preserve">MEIO FIOS COM SARJETA (m) </t>
  </si>
  <si>
    <t>MEIO FIOS GUIA (SEM SARJETA) (m)</t>
  </si>
  <si>
    <t>SARJETAS</t>
  </si>
  <si>
    <t>SARJETA(m)</t>
  </si>
  <si>
    <t>TRANSPORTE DE BRITA PARA GUIA E SARJETAS</t>
  </si>
  <si>
    <t>SEÇÃO DO MEIO FIO COM SARJETA (m²)</t>
  </si>
  <si>
    <t>SEÇÃO DO MEIO FIO (GUIA) (m²)</t>
  </si>
  <si>
    <t xml:space="preserve">SEÇÃO SARJETA </t>
  </si>
  <si>
    <t>CONSUMO</t>
  </si>
  <si>
    <t>TOTALE XCEDENTE (t x km)</t>
  </si>
  <si>
    <t>TOTAL (m3 x km)</t>
  </si>
  <si>
    <t>ESTACIONAMENTO</t>
  </si>
  <si>
    <t>GUIA SEM SARJETA</t>
  </si>
  <si>
    <t>SARJETA S/ GUIA</t>
  </si>
  <si>
    <t>GUIA C/ SARJETA</t>
  </si>
  <si>
    <t>CEMITÉRIO</t>
  </si>
  <si>
    <t>SARJETA S/GUIA</t>
  </si>
  <si>
    <t>GUIA S/ SARJETA</t>
  </si>
  <si>
    <t>VERIFICAR MEMÓRIA DE CÁLCULO DA PAVIMENTAÇÃO</t>
  </si>
  <si>
    <t>TXKM</t>
  </si>
  <si>
    <t xml:space="preserve">BDI 01 S/DES: </t>
  </si>
  <si>
    <t xml:space="preserve">BDI 02 S/DES: </t>
  </si>
  <si>
    <t>RESUMO DA OBRA</t>
  </si>
  <si>
    <t>ITENS DE MAIOR RELEVÂNCIA</t>
  </si>
  <si>
    <t xml:space="preserve">________________________________                                                                                                                                                                        
Fábio Marques Ribeiro                                                                          
CREA 15276                                                                </t>
  </si>
  <si>
    <t>QUANTIDADE DE AÇO DE UMA ESTACA 1,40 X QUANTIDADE DE MÓDULOS 210 X 1 (UMA ESTACAS POR MÓDULO)</t>
  </si>
  <si>
    <t>QUANTIDADE DE ESTACAS 210 X 1 (UMA ESTACAS POR MÓDULO) X 3 METROS DE PROFUNDIDADE CADA</t>
  </si>
  <si>
    <t>PI x RaioEstaca² x comprimento de todas as estacas  [PI x 0,125² x 630]</t>
  </si>
  <si>
    <t>QUANTIDADE DE ESTACAS 210 X 1 (UMA ESTACA POR MÓDULO)</t>
  </si>
  <si>
    <t>QUANTIDADE DE AÇO DE UMA ESTACA 5,92 X QUANTIDADE DE MÓDULOS 210 X 1 (UMA ESTACA POR MÓDULO)</t>
  </si>
  <si>
    <t>ESCAVAÇÃO BLOCOS - 1 BLOCO POR MÓDULO</t>
  </si>
  <si>
    <t xml:space="preserve">CONSIDERADO NO FUNDO DO BLOCO - CADA BLOCO DE 45X45, UMA UNIDADE POR MÓDULO , 210 MÓDULOS </t>
  </si>
  <si>
    <t>CADA MÓDULO PRECISA DE 1,39M² DE FORMA, AMPLIANDO PARA 210 MÓDULOS TEMOS:</t>
  </si>
  <si>
    <t>CADA MÓDULO PRECISA DE 0,12M³ DE CONCRETO, AMPLIANDO PARA 210 MÓDULOS TEMOS:</t>
  </si>
  <si>
    <t>12 QUANTIDADE DE ESTACAS  POR MÓDULO x 1 (UMA ESTACAS POR MÓDULO) X 3,00 METROS DE PROFUNDIDADE CADA</t>
  </si>
  <si>
    <t>PI x RaioEstaca² x comprimento de todas as estacas  [PI x 0,125² x 36]</t>
  </si>
  <si>
    <t>QUANTIDADE DE ESTACAS 12 X 1 (UMA ESTACA POR MÓDULO)</t>
  </si>
  <si>
    <t xml:space="preserve">CONSIDERADO NO FUNDO DO BLOCO - CADA BLOCO DE 45X45, UMA UNIDADE POR MÓDULO , 12 MÓDULOS </t>
  </si>
  <si>
    <t>CADA MÓDULO PRECISA DE 1,39M² DE FORMA, AMPLIANDO PARA 12 MÓDULOS TEMOS:</t>
  </si>
  <si>
    <t>CADA MÓDULO PRECISA DE 0,12M³ DE CONCRETO, AMPLIANDO PARA 12 MÓDULOS TEMOS:</t>
  </si>
  <si>
    <t>[FORAM RETIRADOS OS 10% POIS SÃO CONTEMPLADOS DENTRO DA COMPOSIÇÃO DE ARMAÇAO] CADA MÓDULO PRECISA DE 7.18KG DE AÇO, AMPLIANDO PARA 12 MÓDULOS TEMOS:</t>
  </si>
  <si>
    <t>[FORAM RETIRADOS OS 10% POIS SÃO CONTEMPLADOS DENTRO DA COMPOSIÇÃO DE ARMAÇAO] CADA MÓDULO PRECISA DE 3.36KG DE AÇO, AMPLIANDO PARA 12 MÓDULOS TEMOS:</t>
  </si>
  <si>
    <t>[FORAM RETIRADOS OS 10% POIS SÃO CONTEMPLADOS DENTRO DA COMPOSIÇÃO DE ARMAÇAO] CADA MÓDULO PRECISA DE 12,35KG DE AÇO, AMPLIANDO PARA 12 MÓDULOS TEMOS:</t>
  </si>
  <si>
    <t>[FORAM RETIRADOS OS 10% POIS SÃO CONTEMPLADOS DENTRO DA COMPOSIÇÃO DE ARMAÇAO] CADA MÓDULO PRECISA DE 4,4KG DE AÇO, AMPLIANDO PARA 12 MÓDULOS TEMOS:</t>
  </si>
  <si>
    <t>[FORAM RETIRADOS OS 10% POIS SÃO CONTEMPLADOS DENTRO DA COMPOSIÇÃO DE ARMAÇAO] QUANTIDADE DE AÇO DE UMA ESTACA 1,40 X QUANTIDADE DE MÓDULOS 12 X 1 (UMA ESTACAS POR MÓDULO)</t>
  </si>
  <si>
    <t>[FORAM RETIRADOS OS 10% POIS SÃO CONTEMPLADOS DENTRO DA COMPOSIÇÃO DE ARMAÇAO] QUANTIDADE DE AÇO DE UMA ESTACA 5,92 X QUANTIDADE DE MÓDULOS 12 X 1 (UMA ESTACA POR MÓDULO)</t>
  </si>
  <si>
    <t>[FORAM RETIRADOS OS 10% POIS SÃO CONTEMPLADOS DENTRO DA COMPOSIÇÃO DE ARMAÇAO] CADA MÓDULO PRECISA DE 43KG DE AÇO, AMPLIANDO PARA 210 MÓDULOS TEMOS:</t>
  </si>
  <si>
    <t>[FORAM RETIRADOS OS 10% POIS SÃO CONTEMPLADOS DENTRO DA COMPOSIÇÃO DE ARMAÇAO] CADA MÓDULO PRECISA DE 22.8KG DE AÇO, AMPLIANDO PARA 210 MÓDULOS TEMOS:</t>
  </si>
  <si>
    <t>[FORAM RETIRADOS OS 10% POIS SÃO CONTEMPLADOS DENTRO DA COMPOSIÇÃO DE ARMAÇAO] CADA MÓDULO PRECISA DE 2KG DE AÇO, AMPLIANDO PARA 210 MÓDULOS TEMOS:</t>
  </si>
  <si>
    <t>[FORAM RETIRADOS OS 10% POIS SÃO CONTEMPLADOS DENTRO DA COMPOSIÇÃO DE ARMAÇAO] CADA MÓDULO PRECISA DE 4,4KG DE AÇO, AMPLIANDO PARA 210 MÓDULOS TEMOS:</t>
  </si>
  <si>
    <t>[FORAM RETIRADOS OS 10% POIS SÃO CONTEMPLADOS DENTRO DA COMPOSIÇÃO DE ARMAÇAO] CADA MÓDULO PRECISA DE 8,80KG DE AÇO, AMPLIANDO PARA 210 MÓDULOS TEMOS:</t>
  </si>
  <si>
    <t>[FORAM RETIRADOS OS 10% POIS SÃO CONTEMPLADOS DENTRO DA COMPOSIÇÃO DE ARMAÇAO] CADA MÓDULO PRECISA DE 24,70KG DE AÇO, AMPLIANDO PARA 210 MÓDULOS TEMOS:</t>
  </si>
  <si>
    <t>[FORAM RETIRADOS OS 10% POIS SÃO CONTEMPLADOS DENTRO DA COMPOSIÇÃO DE ARMAÇAO] CADA MÓDULO PRECISA DE 36,3KG DE AÇO, AMPLIANDO PARA 12 MÓDULOS TEMOS:</t>
  </si>
  <si>
    <t>[FORAM RETIRADOS OS 10% POIS SÃO CONTEMPLADOS DENTRO DA COMPOSIÇÃO DE ARMAÇAO] CADA MÓDULO PRECISA DE 67,9KG DE AÇO, AMPLIANDO PARA 12 MÓDULOS TEMOS:</t>
  </si>
  <si>
    <t>PINTURA EM GRADIL x 2 LADOS + PORTÃO x 2 LADOSx2DEMÃO</t>
  </si>
  <si>
    <t>BDI 03</t>
  </si>
  <si>
    <t>BDI 04</t>
  </si>
  <si>
    <t>BDI 05</t>
  </si>
  <si>
    <t>BDI 06</t>
  </si>
  <si>
    <t>5.5</t>
  </si>
  <si>
    <t>PARA TRANSPORTE DE PAVER - DMT: 30KM</t>
  </si>
  <si>
    <t>AO REDOR DO PÓRTICO- ENTRADA</t>
  </si>
  <si>
    <t>6.1.2</t>
  </si>
  <si>
    <t>PLACA DE INAUGURACAO METALICA COM DIMENSÃO *40* CM X *60* CM - INSTALAÇÃO E FORNECIMENTO</t>
  </si>
  <si>
    <t>CPU 03</t>
  </si>
  <si>
    <t>__________________________________________________________ Fábio Marques Ribeiro CREA 15.276</t>
  </si>
  <si>
    <t>____________________________________________________________________________ Fábio Marques Ribeiro CREA 15.276</t>
  </si>
  <si>
    <t>__________________________________________________________________________________________ Fábio Marques Ribeiro CREA 15.276</t>
  </si>
  <si>
    <t>____________________________________ Fábio Marques Ribeiro CREA 15.276</t>
  </si>
  <si>
    <t xml:space="preserve">_______________________________________________________ Fábio Marques Ribeiro CREA 15.276                                                       </t>
  </si>
  <si>
    <t>BLOCO COM 1 ESTACAS (7UN) - 0,50x0,50</t>
  </si>
  <si>
    <t>BLOCO COM 2 ESTACAS (8UN) - 1,25x0,50</t>
  </si>
  <si>
    <t>VERIFICAR PROJETO ESTRUTURAL - PRANCHA 3-10</t>
  </si>
  <si>
    <t>[FORAM RETIRADOS OS 10% POIS SÃO CONTEMPLADOS DENTRO DA COMPOSIÇÃO DE ARMAÇAO]</t>
  </si>
  <si>
    <t>VERIFICAR PRANCHA 05/08 ESTRUTURAL</t>
  </si>
  <si>
    <t>VOLUME DE CONCRETO / ALTURA DA VIGA [1,62M³/0,40M]  - CONSIDERADO NO FUNDO DA VIGA</t>
  </si>
  <si>
    <t>VERIFICAR PROJETO ESTRUTURAL PRANCHA 5-10</t>
  </si>
  <si>
    <t>VERIFICAR PROJETO ESTRUTURAL PRANCHA 7-8</t>
  </si>
  <si>
    <t>VERIFICAR PROJETO ESTRUTURAL PRANCHA 8-8</t>
  </si>
  <si>
    <t>ESTRUTURA METÁLICA</t>
  </si>
  <si>
    <t>4.4.2.10</t>
  </si>
  <si>
    <t>4.4.2.11</t>
  </si>
  <si>
    <t>4.4.3.4</t>
  </si>
  <si>
    <t>4.4.3.5</t>
  </si>
  <si>
    <t>4.4.3.6</t>
  </si>
  <si>
    <t>4.4.3.7</t>
  </si>
  <si>
    <t>4.4.3.8</t>
  </si>
  <si>
    <t>4.4.3.9</t>
  </si>
  <si>
    <t>4.4.3.10</t>
  </si>
  <si>
    <t>4.5</t>
  </si>
  <si>
    <t>4.5.4</t>
  </si>
  <si>
    <t>4.5.1</t>
  </si>
  <si>
    <t>4.5.1.1</t>
  </si>
  <si>
    <t>4.5.1.2</t>
  </si>
  <si>
    <t>4.5.1.3</t>
  </si>
  <si>
    <t>4.5.1.4</t>
  </si>
  <si>
    <t>4.5.1.5</t>
  </si>
  <si>
    <t>4.5.1.6</t>
  </si>
  <si>
    <t>4.5.1.7</t>
  </si>
  <si>
    <t>4.5.2</t>
  </si>
  <si>
    <t>4.5.2.1</t>
  </si>
  <si>
    <t>4.5.2.2</t>
  </si>
  <si>
    <t>4.5.2.3</t>
  </si>
  <si>
    <t>4.5.2.4</t>
  </si>
  <si>
    <t>4.5.2.5</t>
  </si>
  <si>
    <t>4.5.2.6</t>
  </si>
  <si>
    <t>4.5.2.7</t>
  </si>
  <si>
    <t>4.5.3</t>
  </si>
  <si>
    <t>4.5.3.1</t>
  </si>
  <si>
    <t>4.5.3.2</t>
  </si>
  <si>
    <t>4.5.3.3</t>
  </si>
  <si>
    <t>4.5.4.1</t>
  </si>
  <si>
    <t>4.5.5</t>
  </si>
  <si>
    <t>4.5.5.1</t>
  </si>
  <si>
    <t>4.5.5.2</t>
  </si>
  <si>
    <t>4.5.5.3</t>
  </si>
  <si>
    <t>4.5.5.4</t>
  </si>
  <si>
    <t>4.5.6</t>
  </si>
  <si>
    <t>4.5.6.1</t>
  </si>
  <si>
    <t>4.5.6.2</t>
  </si>
  <si>
    <t>4.5.7</t>
  </si>
  <si>
    <t>4.5.7.1</t>
  </si>
  <si>
    <t>4.5.7.2</t>
  </si>
  <si>
    <t>4.5.7.3</t>
  </si>
  <si>
    <t>4.5.7.4</t>
  </si>
  <si>
    <t>4.5.8</t>
  </si>
  <si>
    <t>4.5.8.1</t>
  </si>
  <si>
    <t>4.5.8.2</t>
  </si>
  <si>
    <t>4.5.9</t>
  </si>
  <si>
    <t>4.5.9.1</t>
  </si>
  <si>
    <t>4.5.9.2</t>
  </si>
  <si>
    <t>4.5.10</t>
  </si>
  <si>
    <t>4.5.10.1</t>
  </si>
  <si>
    <t>4.5.10.2</t>
  </si>
  <si>
    <t>4.5.10.3</t>
  </si>
  <si>
    <t>4.5.11</t>
  </si>
  <si>
    <t>4.5.11.1</t>
  </si>
  <si>
    <t>4.5.11.2</t>
  </si>
  <si>
    <t>4.5.11.3</t>
  </si>
  <si>
    <t>4.5.11.4</t>
  </si>
  <si>
    <t>4.5.11.5</t>
  </si>
  <si>
    <t>4.5.11.6</t>
  </si>
  <si>
    <t>4.5.11.7</t>
  </si>
  <si>
    <t>4.5.11.8</t>
  </si>
  <si>
    <t>4.5.11.9</t>
  </si>
  <si>
    <t>4.5.11.10</t>
  </si>
  <si>
    <t>4.5.11.11</t>
  </si>
  <si>
    <t>4.5.11.12</t>
  </si>
  <si>
    <t>4.5.11.13</t>
  </si>
  <si>
    <t>4.5.11.14</t>
  </si>
  <si>
    <t>4.5.12</t>
  </si>
  <si>
    <t>4.5.12.2</t>
  </si>
  <si>
    <t>4.5.12.3</t>
  </si>
  <si>
    <t>4.5.13</t>
  </si>
  <si>
    <t>4.5.13.1</t>
  </si>
  <si>
    <t>4.5.13.2</t>
  </si>
  <si>
    <t>4.5.13.3</t>
  </si>
  <si>
    <t>4.5.14</t>
  </si>
  <si>
    <t>4.5.14.1</t>
  </si>
  <si>
    <t>4.5.14.2</t>
  </si>
  <si>
    <t>4.5.14.3</t>
  </si>
  <si>
    <t>4.5.14.4</t>
  </si>
  <si>
    <t>4.5.15</t>
  </si>
  <si>
    <t>4.5.15.1</t>
  </si>
  <si>
    <t>4.5.15.2</t>
  </si>
  <si>
    <t>4.5.15.3</t>
  </si>
  <si>
    <t>VERIFICAR PROJETO DE ESTRUTURA METÁLICA</t>
  </si>
  <si>
    <t>___________________________________________________________                                               Fábio Marques Ribeiro
CREA - 15276 D / MS</t>
  </si>
  <si>
    <t>CUSTO UNITÁRIO S/ DES2</t>
  </si>
  <si>
    <t>CUSTO UNITÁRIO  C/BDI S/ DES</t>
  </si>
  <si>
    <t>___________________________________                       Fábio Marques Ribeiro CREA 15.276</t>
  </si>
  <si>
    <t>______________________________                                             Fábio Marques Ribeiro CREA 15.276</t>
  </si>
  <si>
    <t>APENAS NOS DEPÓSITOS</t>
  </si>
  <si>
    <t>Q-196, (3,11 KG/M2) CONSIDERADO EM TODA A ÁREA DE LAJE</t>
  </si>
  <si>
    <t>PORTAL DE ENTRADA</t>
  </si>
  <si>
    <t>ENTR. DE SERV. EM BAIXA TENSAO, C/ CX. DE MEDICAO INDIRETA E CAIXA P/DISJUNTOR PADRAO ENERGISA, INSTALADA EM MURETA DE ALV. (1 1/2 VEZ), MED.(2,20 X 2,00)M, NA(S) ESPECIFICACAO(OES): - TRIFASICO (38,1 a 47)KW - ANEXO E-031 (PADRAO)</t>
  </si>
  <si>
    <t xml:space="preserve">PARA DETALHES ARQUITETÔNICOS NO PÓRTICO DE ENTRADA = (0.44*2,28+1,80+2,28)*2; RESSALTOS DE 10 CM AO REDOR DE TODA A ESTRUTURA (.75x54m); (0,30x54m) E FECHAMENTO DA TRELIÇA </t>
  </si>
  <si>
    <t>_____________________________________________________________      Fábio Marques Ribeiro CREA 15.276</t>
  </si>
  <si>
    <t>[2m x (2,10 - alvenaria + 0,8 - pilar) * 210 un] * 2 demãos = 2.436,00 m²</t>
  </si>
  <si>
    <t>(JANEIRO/2023)</t>
  </si>
  <si>
    <t xml:space="preserve">AGESUL(JUNHO/2022) SINAPI (JANEIRO/2023)  </t>
  </si>
  <si>
    <t>180 dias</t>
  </si>
  <si>
    <t>PLACA DE OBRA EM CHAPA GALVANIZADA N. 22, ADESIVADA</t>
  </si>
  <si>
    <t>INSTALACAO PROVISORIA DE AGUA E ESGOTO</t>
  </si>
  <si>
    <t>INSTALACAO PROVISORIA DE LUZ E FORCA</t>
  </si>
  <si>
    <t>LOCACAO DE CACAMBA (4M3) (7 DIAS)</t>
  </si>
  <si>
    <t>LOCACAO CONVENCIONAL DE OBRA, UTILIZANDO GABARITO DE TÁBUAS CORRIDAS PONTALETADAS A CADA 2,00M -  2 UTILIZAÇÕES. AF_10/2018</t>
  </si>
  <si>
    <t>53,87</t>
  </si>
  <si>
    <t>51,49</t>
  </si>
  <si>
    <t>LOCACAO DE CONTAINER 2,30 X 6,00 M, ALT. 2,50 M, COM 1 SANITARIO, PARA ESCRITORIO, COMPLETO, SEM DIVISORIAS INTERNAS, EXCLUSIVE TRANSPORTE/CARGA/DESCARGA</t>
  </si>
  <si>
    <t>MES</t>
  </si>
  <si>
    <t>LIMPEZA MANUAL DE VEGETAÇÃO EM TERRENO COM ENXADA.AF_05/2018</t>
  </si>
  <si>
    <t>2,67</t>
  </si>
  <si>
    <t>ATERRO MANUAL EM CAMADAS DE 20 CM, UMIDECIDAS E FORTEMENTE APILOADAS, COM AQUISICAO DE TERRA</t>
  </si>
  <si>
    <t>M3</t>
  </si>
  <si>
    <t>TRANSPORTE COM CAMINHÃO BASCULANTE DE 6 M³, EM VIA URBANA PAVIMENTADA, DMT ATÉ 30 KM (UNIDADE: M3XKM). AF_07/2020</t>
  </si>
  <si>
    <t>M3XKM</t>
  </si>
  <si>
    <t>2,76</t>
  </si>
  <si>
    <t>2,39</t>
  </si>
  <si>
    <t>TRANSPORTE COM CAMINHÃO BASCULANTE DE 6 M³, EM VIA URBANA PAVIMENTADA, ADICIONAL PARA DMT EXCEDENTE A 30 KM (UNIDADE: M3XKM). AF_07/2020</t>
  </si>
  <si>
    <t>1,10</t>
  </si>
  <si>
    <t>0,96</t>
  </si>
  <si>
    <t>ESTACA BROCA DE CONCRETO, DIÂMETRO DE 25CM, ESCAVAÇÃO MANUAL COM TRADO CONCHA, COM ARMADURA DE ARRANQUE. AF_05/2020</t>
  </si>
  <si>
    <t>79,34</t>
  </si>
  <si>
    <t>77,89</t>
  </si>
  <si>
    <t>LANÇAMENTO COM USO DE BALDES, ADENSAMENTO E ACABAMENTO DE CONCRETO EM ESTRUTURAS. AF_02/2022</t>
  </si>
  <si>
    <t>243,17</t>
  </si>
  <si>
    <t>ARRASAMENTO MECANICO DE ESTACA DE CONCRETO ARMADO, DIAMETROS DE ATÉ 40 CM. AF_05/2021</t>
  </si>
  <si>
    <t>16,68</t>
  </si>
  <si>
    <t>16,42</t>
  </si>
  <si>
    <t>ARMAÇÃO DE BLOCO, VIGA BALDRAME E SAPATA UTILIZANDO AÇO CA-60 DE 5 MM - MONTAGEM. AF_06/2017</t>
  </si>
  <si>
    <t>18,59</t>
  </si>
  <si>
    <t>19,87</t>
  </si>
  <si>
    <t>ARMAÇÃO DE BLOCO, VIGA BALDRAME OU SAPATA UTILIZANDO AÇO CA-50 DE 10 MM - MONTAGEM. AF_06/2017</t>
  </si>
  <si>
    <t>15,13</t>
  </si>
  <si>
    <t>16,13</t>
  </si>
  <si>
    <t>ESCAVAÇÃO MANUAL PARA BLOCO DE COROAMENTO OU SAPATA (INCLUINDO ESCAVAÇÃO PARA COLOCAÇÃO DE FÔRMAS). AF_06/2017</t>
  </si>
  <si>
    <t>81,17</t>
  </si>
  <si>
    <t>LASTRO DE CONCRETO MAGRO, APLICADO EM BLOCOS DE COROAMENTO OU SAPATAS, ESPESSURA DE 3 CM. AF_08/2017</t>
  </si>
  <si>
    <t>17,20</t>
  </si>
  <si>
    <t>16,01</t>
  </si>
  <si>
    <t>FABRICAÇÃO, MONTAGEM E DESMONTAGEM DE FÔRMA PARA BLOCO DE COROAMENTO, EM CHAPA DE MADEIRA COMPENSADA RESINADA, E=17 MM, 4 UTILIZAÇÕES. AF_06/2017</t>
  </si>
  <si>
    <t>121,72</t>
  </si>
  <si>
    <t>119,42</t>
  </si>
  <si>
    <t>CONCRETO FCK = 25MPA, TRAÇO 1:2,3:2,7 (EM MASSA SECA DE CIMENTO/ AREIA MÉDIA/ BRITA 1) - PREPARO MECÂNICO COM BETONEIRA 400 L. AF_05/2021</t>
  </si>
  <si>
    <t>480,47</t>
  </si>
  <si>
    <t>431,55</t>
  </si>
  <si>
    <t>IMPERMEABILIZAÇÃO DE SUPERFÍCIE COM EMULSÃO ASFÁLTICA, 2 DEMÃOS AF_06/2018</t>
  </si>
  <si>
    <t>40,91</t>
  </si>
  <si>
    <t>37,83</t>
  </si>
  <si>
    <t>REATERRO MANUAL DE VALAS COM COMPACTAÇÃO MECANIZADA. AF_04/2016</t>
  </si>
  <si>
    <t>29,99</t>
  </si>
  <si>
    <t>28,95</t>
  </si>
  <si>
    <t>ESCAVAÇÃO MANUAL DE VALA PARA VIGA BALDRAME (INCLUINDO ESCAVAÇÃO PARA COLOCAÇÃO DE FÔRMAS). AF_06/2017</t>
  </si>
  <si>
    <t>106,64</t>
  </si>
  <si>
    <t>FABRICAÇÃO, MONTAGEM E DESMONTAGEM DE FÔRMA PARA VIGA BALDRAME, EM CHAPA DE MADEIRA COMPENSADA RESINADA, E=17 MM, 4 UTILIZAÇÕES. AF_06/2017</t>
  </si>
  <si>
    <t>82,10</t>
  </si>
  <si>
    <t>81,91</t>
  </si>
  <si>
    <t>LASTRO DE CONCRETO MAGRO, APLICADO EM PISOS, LAJES SOBRE SOLO OU RADIERS, ESPESSURA DE 5 CM. AF_07/2016</t>
  </si>
  <si>
    <t>27,64</t>
  </si>
  <si>
    <t>25,66</t>
  </si>
  <si>
    <t>ARMAÇÃO DE BLOCO, VIGA BALDRAME OU SAPATA UTILIZANDO AÇO CA-50 DE 8 MM - MONTAGEM. AF_06/2017</t>
  </si>
  <si>
    <t>16,80</t>
  </si>
  <si>
    <t>17,92</t>
  </si>
  <si>
    <t>MONTAGEM E DESMONTAGEM DE FÔRMA DE PILARES RETANGULARES E ESTRUTURAS SIMILARES, PÉ-DIREITO SIMPLES, EM CHAPA DE MADEIRA COMPENSADA PLASTIFICADA, 10 UTILIZAÇÕES. AF_09/2020</t>
  </si>
  <si>
    <t>54,93</t>
  </si>
  <si>
    <t>53,44</t>
  </si>
  <si>
    <t>ARMAÇÃO DE PILAR OU VIGA DE ESTRUTURA CONVENCIONAL DE CONCRETO ARMADO UTILIZANDO AÇO CA-60 DE 5,0 MM - MONTAGEM. AF_06/2022</t>
  </si>
  <si>
    <t>15,66</t>
  </si>
  <si>
    <t>17,37</t>
  </si>
  <si>
    <t>ARMAÇÃO DE PILAR OU VIGA DE ESTRUTURA CONVENCIONAL DE CONCRETO ARMADO UTILIZANDO AÇO CA-50 DE 10,0 MM - MONTAGEM. AF_06/2022</t>
  </si>
  <si>
    <t>13,63</t>
  </si>
  <si>
    <t>14,97</t>
  </si>
  <si>
    <t>ARMAÇÃO DE PILAR OU VIGA DE ESTRUTURA CONVENCIONAL DE CONCRETO ARMADO UTILIZANDO AÇO CA-50 DE 8,0 MM - MONTAGEM. AF_06/2022</t>
  </si>
  <si>
    <t>14,99</t>
  </si>
  <si>
    <t>16,47</t>
  </si>
  <si>
    <t>CINTA DE AMARRAÇÃO DE ALVENARIA MOLDADA IN LOCO COM UTILIZAÇÃO DE BLOCOS CANALETA. AF_03/2016</t>
  </si>
  <si>
    <t>37,91</t>
  </si>
  <si>
    <t>37,50</t>
  </si>
  <si>
    <t>ALVENARIA DE VEDAÇÃO DE BLOCOS  VAZADOS DE CONCRETO APARENTE DE 14X19X39 CM (ESPESSURA 14 CM) E ARGAMASSA DE ASSENTAMENTO COM PREPARO EM BETONEIRA. AF_12/2021</t>
  </si>
  <si>
    <t>94,92</t>
  </si>
  <si>
    <t>92,46</t>
  </si>
  <si>
    <t>IMPERMEABILIZAÇÃO DE SUPERFÍCIE COM MEMBRANA À BASE DE RESINA ACRÍLICA, 3 DEMÃOS. AF_06/2018</t>
  </si>
  <si>
    <t>38,21</t>
  </si>
  <si>
    <t>34,35</t>
  </si>
  <si>
    <t>EXECUÇÃO DE LAJE SOBRE SOLO, ESPESSURA DE 10 CM, FCK = 30 MPA, COM USO DE FORMAS EM MADEIRA SERRADA. AF_09/2021</t>
  </si>
  <si>
    <t>156,83</t>
  </si>
  <si>
    <t>155,97</t>
  </si>
  <si>
    <t>GRADIL EM FERRO FIXADO EM VÃOS DE JANELAS, FORMADO POR BARRAS CHATAS DE 25X4,8 MM. AF_04/2019</t>
  </si>
  <si>
    <t>591,08</t>
  </si>
  <si>
    <t>571,20</t>
  </si>
  <si>
    <t>APLICAÇÃO MANUAL DE PINTURA COM TINTA LÁTEX ACRÍLICA EM PAREDES, DUAS DEMÃOS. AF_06/2014</t>
  </si>
  <si>
    <t>13,50</t>
  </si>
  <si>
    <t>12,96</t>
  </si>
  <si>
    <t>PINTURA COM TINTA ALQUÍDICA DE FUNDO E ACABAMENTO (ESMALTE SINTÉTICO GRAFITE) PULVERIZADA SOBRE SUPERFÍCIES METÁLICAS (EXCETO PERFIL) EXECUTADO EM OBRA (POR DEMÃO). AF_01/2020_P</t>
  </si>
  <si>
    <t>20,85</t>
  </si>
  <si>
    <t>20,84</t>
  </si>
  <si>
    <t>ARMAÇÃO DE BLOCO, VIGA BALDRAME OU SAPATA UTILIZANDO AÇO CA-50 DE 6,3 MM - MONTAGEM. AF_06/2017</t>
  </si>
  <si>
    <t>17,76</t>
  </si>
  <si>
    <t>18,95</t>
  </si>
  <si>
    <t>ARMAÇÃO DE BLOCO, VIGA BALDRAME OU SAPATA UTILIZANDO AÇO CA-50 DE 12,5 MM - MONTAGEM. AF_06/2017</t>
  </si>
  <si>
    <t>12,82</t>
  </si>
  <si>
    <t>13,66</t>
  </si>
  <si>
    <t>ARMAÇÃO DE BLOCO, VIGA BALDRAME OU SAPATA UTILIZANDO AÇO CA-50 DE 16 MM - MONTAGEM. AF_06/2017</t>
  </si>
  <si>
    <t>12,23</t>
  </si>
  <si>
    <t>13,05</t>
  </si>
  <si>
    <t>ARMAÇÃO DE PILAR OU VIGA DE ESTRUTURA CONVENCIONAL DE CONCRETO ARMADO UTILIZANDO AÇO CA-50 DE 6,3 MM - MONTAGEM. AF_06/2022</t>
  </si>
  <si>
    <t>15,48</t>
  </si>
  <si>
    <t>17,05</t>
  </si>
  <si>
    <t>ARMAÇÃO DE PILAR OU VIGA DE ESTRUTURA CONVENCIONAL DE CONCRETO ARMADO UTILIZANDO AÇO CA-50 DE 12,5 MM - MONTAGEM. AF_06/2022</t>
  </si>
  <si>
    <t>11,59</t>
  </si>
  <si>
    <t>12,76</t>
  </si>
  <si>
    <t>ARMAÇÃO DE PILAR OU VIGA DE ESTRUTURA CONVENCIONAL DE CONCRETO ARMADO UTILIZANDO AÇO CA-50 DE 16,0 MM - MONTAGEM. AF_06/2022</t>
  </si>
  <si>
    <t>11,33</t>
  </si>
  <si>
    <t>12,32</t>
  </si>
  <si>
    <t>LAJE PRE-FABRICADA PROTENDIDA BETA 8,CAPA=4CM EM CONCRETO USINADO BOMBEADO FCK=25,0MPA, CONTR. A, CONS=0,0441M3/M2, PREENC. EPS/CERAMICA H8-40, INTEREIXO 40CM, SOBRECARGA=340KG/M2, VAOS ATE 4,60M, VIGUETAS 5 FIOS DE ACO(EXCL. ESCOR. E FERRAGENS)</t>
  </si>
  <si>
    <t>ESCORAMENTO EM MADEIRA PARA LAJES DE EDIFICACOES COM PONTALETES</t>
  </si>
  <si>
    <t>ARMAÇÃO DO SISTEMA DE PAREDES DE CONCRETO, EXECUTADA COMO ARMADURA POSITIVA DE LAJES, TELA Q-196. AF_06/2019</t>
  </si>
  <si>
    <t>14,46</t>
  </si>
  <si>
    <t>15,89</t>
  </si>
  <si>
    <t>ALVENARIA DE VEDAÇÃO DE BLOCOS CERÂMICOS FURADOS NA VERTICAL DE 14X19X39 CM (ESPESSURA 14 CM) E ARGAMASSA DE ASSENTAMENTO COM PREPARO EM BETONEIRA. AF_12/2021</t>
  </si>
  <si>
    <t>76,36</t>
  </si>
  <si>
    <t>77,77</t>
  </si>
  <si>
    <t>CHAPISCO APLICADO EM ALVENARIA (SEM PRESENÇA DE VÃOS) E ESTRUTURAS DE CONCRETO DE FACHADA, COM COLHER DE PEDREIRO.  ARGAMASSA TRAÇO 1:3 COM PREPARO EM BETONEIRA 400L. AF_06/2014</t>
  </si>
  <si>
    <t>6,07</t>
  </si>
  <si>
    <t>5,83</t>
  </si>
  <si>
    <t>EMBOÇO OU MASSA ÚNICA EM ARGAMASSA TRAÇO 1:2:8, PREPARO MECÂNICO COM BETONEIRA 400 L, APLICADA MANUALMENTE EM PANOS DE FACHADA COM PRESENÇA DE VÃOS, ESPESSURA DE 25 MM. AF_06/2014</t>
  </si>
  <si>
    <t>51,40</t>
  </si>
  <si>
    <t>50,53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</si>
  <si>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</si>
  <si>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33,51</t>
  </si>
  <si>
    <t>32,02</t>
  </si>
  <si>
    <t>CHAPISCO APLICADO NO TETO, COM ROLO PARA TEXTURA ACRÍLICA. ARGAMASSA TRAÇO 1:4 E EMULSÃO POLIMÉRICA (ADESIVO) COM PREPARO MANUAL. AF_06/2014</t>
  </si>
  <si>
    <t>6,20</t>
  </si>
  <si>
    <t>5,68</t>
  </si>
  <si>
    <t>EMBOCO PARA FORRO, EMPREGANDO ARGAMASSA MISTA DE CIMENTO, CAL E AREIA NO TRACO 1:2:9, ESPESSURA DE 2 CM</t>
  </si>
  <si>
    <t>TELHAMENTO COM TELHA METÁLICA TERMOACÚSTICA E = 30 MM, COM ATÉ 2 ÁGUAS, INCLUSO IÇAMENTO. AF_07/2019</t>
  </si>
  <si>
    <t>281,86</t>
  </si>
  <si>
    <t>270,74</t>
  </si>
  <si>
    <t>CUMEEIRA PARA TELHA GALVALUME TRAPEZOIDAL, ESPESSURA 0,43MM</t>
  </si>
  <si>
    <t>FABRICAÇÃO E INSTALAÇÃO DE TESOURA INTEIRA EM AÇO, VÃO DE 12 M, PARA TELHA ONDULADA DE FIBROCIMENTO, METÁLICA, PLÁSTICA OU TERMOACÚSTICA, INCLUSO IÇAMENTO. AF_12/2015</t>
  </si>
  <si>
    <t>2.209,50</t>
  </si>
  <si>
    <t>2.142,84</t>
  </si>
  <si>
    <t>TRAMA DE AÇO COMPOSTA POR TERÇAS PARA TELHADOS DE ATÉ 2 ÁGUAS PARA TELHA ONDULADA DE FIBROCIMENTO, METÁLICA, PLÁSTICA OU TERMOACÚSTICA, INCLUSO TRANSPORTE VERTICAL. AF_07/2019</t>
  </si>
  <si>
    <t>51,67</t>
  </si>
  <si>
    <t>50,28</t>
  </si>
  <si>
    <t>PAINEL ESTRUTURAL PARA LAJE SECA REVESTIDO EM PLACA CIMENTICIA, DE 1,20 X 2,50 M, E = 40 MM</t>
  </si>
  <si>
    <t xml:space="preserve">M2    </t>
  </si>
  <si>
    <t>140,15</t>
  </si>
  <si>
    <t>RUFO EXTERNO/INTERNO EM CHAPA DE AÇO GALVANIZADO NÚMERO 26, CORTE DE 33 CM, INCLUSO IÇAMENTO. AF_07/2019</t>
  </si>
  <si>
    <t>59,52</t>
  </si>
  <si>
    <t>62,28</t>
  </si>
  <si>
    <t>FORRO EM RÉGUAS DE PVC, FRISADO, PARA AMBIENTES COMERCIAIS, INCLUSIVE ESTRUTURA DE FIXAÇÃO. AF_05/2017_P</t>
  </si>
  <si>
    <t>82,44</t>
  </si>
  <si>
    <t>83,50</t>
  </si>
  <si>
    <t>ACABAMENTOS PARA FORRO (RODA-FORRO EM PERFIL METÁLICO E PLÁSTICO). AF_05/2017</t>
  </si>
  <si>
    <t>13,60</t>
  </si>
  <si>
    <t>13,52</t>
  </si>
  <si>
    <t>PORTA EM CHAPA VINCADA - 1 FOLHA, INCLUSIVE ACABAMENTO E FERRAGENS - ANEXO A-045 (ESQ.)</t>
  </si>
  <si>
    <t>JANELA DE ALUMÍNIO DE CORRER COM 3 FOLHAS (2 VENEZIANAS E 1 PARA VIDRO), COM VIDROS, BATENTE E FERRAGENS. EXCLUSIVE ACABAMENTO, ALIZAR E CONTRAMARCO. FORNECIMENTO E INSTALAÇÃO. AF_12/2019</t>
  </si>
  <si>
    <t>703,75</t>
  </si>
  <si>
    <t>605,86</t>
  </si>
  <si>
    <t>QUADRO DE DISTRIBUIÇÃO DE ENERGIA EM CHAPA DE AÇO GALVANIZADO, DE EMBUTIR, COM BARRAMENTO TRIFÁSICO, PARA 24 DISJUNTORES DIN 100A - FORNECIMENTO E INSTALAÇÃO. AF_10/2020</t>
  </si>
  <si>
    <t>598,91</t>
  </si>
  <si>
    <t>720,72</t>
  </si>
  <si>
    <t>ELETRODUTO FLEXÍVEL CORRUGADO, PVC, DN 25 MM (3/4"), PARA CIRCUITOS TERMINAIS, INSTALADO EM FORRO - FORNECIMENTO E INSTALAÇÃO. AF_12/2015</t>
  </si>
  <si>
    <t>9,90</t>
  </si>
  <si>
    <t>8,98</t>
  </si>
  <si>
    <t>CAIXA DE LUZ "4 X 2" EM ACO ESMALTADA</t>
  </si>
  <si>
    <t xml:space="preserve">UN    </t>
  </si>
  <si>
    <t>1,69</t>
  </si>
  <si>
    <t>2,06</t>
  </si>
  <si>
    <t>TOMADA BAIXA DE EMBUTIR (1 MÓDULO), 2P+T 20 A, SEM SUPORTE E SEM PLACA - FORNECIMENTO E INSTALAÇÃO. AF_12/2015</t>
  </si>
  <si>
    <t>21,08</t>
  </si>
  <si>
    <t>20,03</t>
  </si>
  <si>
    <t>INTERRUPTOR SIMPLES (1 MÓDULO), 10A/250V, INCLUINDO SUPORTE E PLACA - FORNECIMENTO E INSTALAÇÃO. AF_12/2015</t>
  </si>
  <si>
    <t>25,08</t>
  </si>
  <si>
    <t>23,89</t>
  </si>
  <si>
    <t>INTERRUPTOR SIMPLES (3 MÓDULOS), 10A/250V, INCLUINDO SUPORTE E PLACA - FORNECIMENTO E INSTALAÇÃO. AF_12/2015</t>
  </si>
  <si>
    <t>54,40</t>
  </si>
  <si>
    <t>51,73</t>
  </si>
  <si>
    <t>LUMINÁRIA TIPO CALHA, DE SOBREPOR, COM 1 LÂMPADA TUBULAR FLUORESCENTE DE 20 W, COM REATOR DE PARTIDA CONVENCIONAL - FORNECIMENTO E INSTALAÇÃO. AF_02/2020</t>
  </si>
  <si>
    <t>109,51</t>
  </si>
  <si>
    <t>107,57</t>
  </si>
  <si>
    <t>LUMINÁRIA TIPO CALHA, DE SOBREPOR, COM 2 LÂMPADAS TUBULARES FLUORESCENTES DE 36 W, COM REATOR DE PARTIDA RÁPIDA - FORNECIMENTO E INSTALAÇÃO. AF_02/2020</t>
  </si>
  <si>
    <t>204,00</t>
  </si>
  <si>
    <t>201,04</t>
  </si>
  <si>
    <t>DISJUNTOR BIPOLAR TIPO DIN, CORRENTE NOMINAL DE 40A - FORNECIMENTO E INSTALAÇÃO. AF_10/2020</t>
  </si>
  <si>
    <t>71,01</t>
  </si>
  <si>
    <t>67,24</t>
  </si>
  <si>
    <t>(COMPOSIÇÃO REPRESENTATIVA) DO SERVIÇO DE INSTALAÇÃO DE TUBOS DE PVC, SOLDÁVEL, ÁGUA FRIA, DN 25 MM (INSTALADO EM RAMAL, SUB-RAMAL, RAMAL DE DISTRIBUIÇÃO OU PRUMADA), INCLUSIVE CONEXÕES, CORTES E FIXAÇÕES, PARA PRÉDIOS. AF_10/2015</t>
  </si>
  <si>
    <t>42,23</t>
  </si>
  <si>
    <t>40,07</t>
  </si>
  <si>
    <t>TORNEIRA CROMADA TUBO MÓVEL, DE PAREDE, 1/2 OU 3/4, PARA PIA DE COZINHA, PADRÃO MÉDIO - FORNECIMENTO E INSTALAÇÃO. AF_01/2020</t>
  </si>
  <si>
    <t>100,22</t>
  </si>
  <si>
    <t>94,86</t>
  </si>
  <si>
    <t>TUBO PVC, SÉRIE R, ÁGUA PLUVIAL, DN 100 MM, FORNECIDO E INSTALADO EM RAMAL DE ENCAMINHAMENTO. AF_06/2022</t>
  </si>
  <si>
    <t>74,74</t>
  </si>
  <si>
    <t>78,59</t>
  </si>
  <si>
    <t>POÇO DE INSPEÇÃO CIRCULAR PARA DRENAGEM, EM CONCRETO PRÉ-MOLDADO, DIÂMETRO INTERNO = 0,60 M, PROFUNDIDADE = 0,90 M, EXCLUINDO TAMPÃO. AF_12/2020</t>
  </si>
  <si>
    <t>484,57</t>
  </si>
  <si>
    <t>464,38</t>
  </si>
  <si>
    <t>EXECUÇÃO DE PASSEIO (CALÇADA) OU PISO DE CONCRETO COM CONCRETO MOLDADO IN LOCO, FEITO EM OBRA, ACABAMENTO CONVENCIONAL, NÃO ARMADO. AF_07/2016</t>
  </si>
  <si>
    <t>754,41</t>
  </si>
  <si>
    <t>696,47</t>
  </si>
  <si>
    <t>REVESTIMENTO CERÂMICO PARA PISO COM PLACAS TIPO ESMALTADA EXTRA DE DIMENSÕES 60X60 CM APLICADA EM AMBIENTES DE ÁREA MENOR QUE 5 M2. AF_06/2014</t>
  </si>
  <si>
    <t>112,00</t>
  </si>
  <si>
    <t>102,63</t>
  </si>
  <si>
    <t>EXECUÇÃO DE PASSEIO EM PISO INTERTRAVADO, COM BLOCO RETANGULAR COR NATURAL DE 20 X 10 CM, ESPESSURA 6 CM. AF_12/2015</t>
  </si>
  <si>
    <t>63,79</t>
  </si>
  <si>
    <t>64,80</t>
  </si>
  <si>
    <t>APLICAÇÃO DE FUNDO SELADOR ACRÍLICO EM PAREDES, UMA DEMÃO. AF_06/2014</t>
  </si>
  <si>
    <t>2,38</t>
  </si>
  <si>
    <t>2,48</t>
  </si>
  <si>
    <t>PINTURA COM TINTA ACRÍLICA DE FUNDO APLICADA A ROLO OU PINCEL SOBRE SUPERFÍCIES METÁLICAS (EXCETO PERFIL) EXECUTADO EM OBRA (POR DEMÃO). AF_01/2020</t>
  </si>
  <si>
    <t>12,69</t>
  </si>
  <si>
    <t>12,86</t>
  </si>
  <si>
    <t>GUIA (MEIO-FIO) E SARJETA CONJUGADOS DE CONCRETO, MOLDADA  IN LOCO  EM TRECHO RETO COM EXTRUSORA, 45 CM BASE (15 CM BASE DA GUIA + 30 CM BASE DA SARJETA) X 22 CM ALTURA. AF_06/2016</t>
  </si>
  <si>
    <t>48,53</t>
  </si>
  <si>
    <t>44,05</t>
  </si>
  <si>
    <t>TRANSPORTE COM CAMINHÃO BASCULANTE DE 14 M³, EM VIA URBANA PAVIMENTADA, DMT ATÉ 30 KM (UNIDADE: TXKM). AF_07/2020</t>
  </si>
  <si>
    <t>1,45</t>
  </si>
  <si>
    <t>1,20</t>
  </si>
  <si>
    <t>GUIA (MEIO-FIO) CONCRETO, MOLDADA  IN LOCO  EM TRECHO RETO COM EXTRUSORA, 15 CM BASE X 30 CM ALTURA. AF_06/2016</t>
  </si>
  <si>
    <t>40,60</t>
  </si>
  <si>
    <t>37,09</t>
  </si>
  <si>
    <t>EXECUÇÃO DE SARJETA DE CONCRETO USINADO, MOLDADA  IN LOCO  EM TRECHO RETO, 45 CM BASE X 10 CM ALTURA. AF_06/2016</t>
  </si>
  <si>
    <t>49,51</t>
  </si>
  <si>
    <t>45,43</t>
  </si>
  <si>
    <t>ENGENHEIRO CIVIL DE OBRA JUNIOR COM ENCARGOS COMPLEMENTARES</t>
  </si>
  <si>
    <t>H</t>
  </si>
  <si>
    <t>104,77</t>
  </si>
  <si>
    <t>100,41</t>
  </si>
  <si>
    <t>ENCARREGADO GERAL COM ENCARGOS COMPLEMENTARES</t>
  </si>
  <si>
    <t>20,53</t>
  </si>
  <si>
    <t>23,76</t>
  </si>
  <si>
    <t>VIGIA NOTURNO COM ENCARGOS COMPLEMENTARES</t>
  </si>
  <si>
    <t>22,19</t>
  </si>
  <si>
    <t>VIGIA DIURNO COM ENCARGOS COMPLEMENTARES</t>
  </si>
  <si>
    <t>17,80</t>
  </si>
  <si>
    <t>MESTRE DE OBRAS COM ENCARGOS COMPLEMENTARES</t>
  </si>
  <si>
    <t>26,04</t>
  </si>
  <si>
    <t>35,00</t>
  </si>
  <si>
    <t>LIMPEZA DE REVESTIMENTO CERÂMICO EM PAREDE COM PANO ÚMIDO AF_04/2019</t>
  </si>
  <si>
    <t>0,71</t>
  </si>
  <si>
    <t>PLANTIO DE GRAMA ESMERALDA OU SÃO CARLOS OU CURITIBANA, EM PLACAS. AF_05/2022</t>
  </si>
  <si>
    <t>12,05</t>
  </si>
  <si>
    <t>APLICAÇÃO DE ADUBO EM SOLO. AF_05/2018</t>
  </si>
  <si>
    <t>7,05</t>
  </si>
  <si>
    <t>6,97</t>
  </si>
  <si>
    <t>CORTE E ATERRO COMPENSADO</t>
  </si>
  <si>
    <t>REGULARIZAÇÃO DE SUPERFÍCIES COM MOTONIVELADORA. AF_11/2019</t>
  </si>
  <si>
    <t>0,11</t>
  </si>
  <si>
    <t>56,19</t>
  </si>
  <si>
    <t>2,81</t>
  </si>
  <si>
    <t>2,78</t>
  </si>
  <si>
    <t>1,11</t>
  </si>
  <si>
    <t>82,97</t>
  </si>
  <si>
    <t>257,27</t>
  </si>
  <si>
    <t>17,64</t>
  </si>
  <si>
    <t>18,42</t>
  </si>
  <si>
    <t>14,62</t>
  </si>
  <si>
    <t>85,94</t>
  </si>
  <si>
    <t>18,58</t>
  </si>
  <si>
    <t>126,52</t>
  </si>
  <si>
    <t>518,60</t>
  </si>
  <si>
    <t>45,39</t>
  </si>
  <si>
    <t>30,49</t>
  </si>
  <si>
    <t>112,87</t>
  </si>
  <si>
    <t>85,51</t>
  </si>
  <si>
    <t>29,85</t>
  </si>
  <si>
    <t>16,33</t>
  </si>
  <si>
    <t>57,43</t>
  </si>
  <si>
    <t>15,32</t>
  </si>
  <si>
    <t>13,04</t>
  </si>
  <si>
    <t>14,40</t>
  </si>
  <si>
    <t>39,94</t>
  </si>
  <si>
    <t>102,69</t>
  </si>
  <si>
    <t>44,54</t>
  </si>
  <si>
    <t>157,91</t>
  </si>
  <si>
    <t>591,85</t>
  </si>
  <si>
    <t>14,81</t>
  </si>
  <si>
    <t>22,16</t>
  </si>
  <si>
    <t>ESTRUTURA TRELIÇADA DE COBERTURA, TIPO SHED, COM LIGAÇÕES PARAFUSADAS, INCLUSOS PERFIS METÁLICOS, CHAPAS METÁLICAS, MÃO DE OBRA E TRANSPORTE COM GUINDASTE - FORNECIMENTO E INSTALAÇÃO. AF_01/2020_P</t>
  </si>
  <si>
    <t>15,97</t>
  </si>
  <si>
    <t>13,54</t>
  </si>
  <si>
    <t>12,36</t>
  </si>
  <si>
    <t>14,96</t>
  </si>
  <si>
    <t>11,05</t>
  </si>
  <si>
    <t>79,88</t>
  </si>
  <si>
    <t>6,24</t>
  </si>
  <si>
    <t>35,66</t>
  </si>
  <si>
    <t>7,11</t>
  </si>
  <si>
    <t>233,29</t>
  </si>
  <si>
    <t>2.387,42</t>
  </si>
  <si>
    <t>55,90</t>
  </si>
  <si>
    <t>112,55</t>
  </si>
  <si>
    <t>57,42</t>
  </si>
  <si>
    <t>78,29</t>
  </si>
  <si>
    <t>14,08</t>
  </si>
  <si>
    <t>704,84</t>
  </si>
  <si>
    <t>508,25</t>
  </si>
  <si>
    <t>CABO DE COBRE FLEXÍVEL ISOLADO, 70 MM², 0,6/1,0 KV, PARA REDE AÉREA DE DISTRIBUIÇÃO DE ENERGIA ELÉTRICA DE BAIXA TENSÃO - FORNECIMENTO E INSTALAÇÃO. AF_07/2020</t>
  </si>
  <si>
    <t>66,94</t>
  </si>
  <si>
    <t>65,54</t>
  </si>
  <si>
    <t>CABO DE COBRE FLEXÍVEL ISOLADO, 35 MM², 0,6/1,0 KV, PARA REDE AÉREA DE DISTRIBUIÇÃO DE ENERGIA ELÉTRICA DE BAIXA TENSÃO - FORNECIMENTO E INSTALAÇÃO. AF_07/2020</t>
  </si>
  <si>
    <t>32,38</t>
  </si>
  <si>
    <t>33,22</t>
  </si>
  <si>
    <t>CABO DE COBRE FLEXÍVEL ISOLADO, 2,5 MM², ANTI-CHAMA 450/750 V, PARA CIRCUITOS TERMINAIS - FORNECIMENTO E INSTALAÇÃO. AF_12/2015</t>
  </si>
  <si>
    <t>3,89</t>
  </si>
  <si>
    <t>3,84</t>
  </si>
  <si>
    <t>CABO DE COBRE FLEXÍVEL ISOLADO, 4 MM², ANTI-CHAMA 450/750 V, PARA CIRCUITOS TERMINAIS - FORNECIMENTO E INSTALAÇÃO. AF_12/2015</t>
  </si>
  <si>
    <t>5,98</t>
  </si>
  <si>
    <t>6,28</t>
  </si>
  <si>
    <t>10,18</t>
  </si>
  <si>
    <t>1,42</t>
  </si>
  <si>
    <t>21,09</t>
  </si>
  <si>
    <t>25,10</t>
  </si>
  <si>
    <t>54,43</t>
  </si>
  <si>
    <t>LUMINARIA TIPO PLAFON COM PAINEL LED, 30X30CM, SOBREPOR, POTENCIA DE 24W, 6500K, LUZ NEUTRA, ELGIN OU SIMILAR - FORNECIMENTO E INSTALACAO</t>
  </si>
  <si>
    <t>186,03</t>
  </si>
  <si>
    <t>68,45</t>
  </si>
  <si>
    <t>42,84</t>
  </si>
  <si>
    <t>100,43</t>
  </si>
  <si>
    <t>56,08</t>
  </si>
  <si>
    <t>477,22</t>
  </si>
  <si>
    <t>CAIXA ENTERRADA HIDRÁULICA RETANGULAR EM ALVENARIA COM TIJOLOS CERÂMICOS MACIÇOS, DIMENSÕES INTERNAS: 0,4X0,4X0,4 M PARA REDE DE DRENAGEM. AF_12/2020</t>
  </si>
  <si>
    <t>275,78</t>
  </si>
  <si>
    <t>290,48</t>
  </si>
  <si>
    <t>763,72</t>
  </si>
  <si>
    <t>108,46</t>
  </si>
  <si>
    <t>70,53</t>
  </si>
  <si>
    <t>TRANSPORTE COM CAMINHÃO BASCULANTE DE 10 M³, EM VIA URBANA PAVIMENTADA, DMT ATÉ 30 KM (UNIDADE: M3XKM). AF_07/2020</t>
  </si>
  <si>
    <t>2,37</t>
  </si>
  <si>
    <t>1,68</t>
  </si>
  <si>
    <t>13,81</t>
  </si>
  <si>
    <t>54,06</t>
  </si>
  <si>
    <t>PINTURA DE MEIO-FIO COM TINTA BRANCA A BASE DE CAL (CAIAÇÃO). AF_05/2021</t>
  </si>
  <si>
    <t>1,41</t>
  </si>
  <si>
    <t>1,30</t>
  </si>
  <si>
    <t>1,34</t>
  </si>
  <si>
    <t>45,11</t>
  </si>
  <si>
    <t>54,82</t>
  </si>
  <si>
    <t>111,98</t>
  </si>
  <si>
    <t>26,91</t>
  </si>
  <si>
    <t>23,62</t>
  </si>
  <si>
    <t>18,71</t>
  </si>
  <si>
    <t>34,20</t>
  </si>
  <si>
    <t>0,75</t>
  </si>
  <si>
    <t>MURO PARA O NOVO CEMITÉRIO MUNICIPAL - Guias e Sarjetas</t>
  </si>
  <si>
    <t>xx</t>
  </si>
  <si>
    <t>PEDREIRO COM ENCARGOS COMPLEMENTARES</t>
  </si>
  <si>
    <t>23,68</t>
  </si>
  <si>
    <t>SERVENTE COM ENCARGOS COMPLEMENTARES</t>
  </si>
  <si>
    <t>18,93</t>
  </si>
  <si>
    <t>PORTAO DE CORRER EM GRADIL FIXO DE BARRA DE FERRO CHATA DE 3 X 1/4" NA VERTICAL, SEM REQUADRO, ACABAMENTO NATURAL, COM TRILHOS E ROLDANAS</t>
  </si>
  <si>
    <t>583,17</t>
  </si>
  <si>
    <t>SOLDADOR COM ENCARGOS COMPLEMENTARES</t>
  </si>
  <si>
    <t>25,23</t>
  </si>
  <si>
    <t>SERRALHEIRO COM ENCARGOS COMPLEMENTARES</t>
  </si>
  <si>
    <t>23,91</t>
  </si>
  <si>
    <t>AJUDANTE ESPECIALIZADO COM ENCARGOS COMPLEMENTARES</t>
  </si>
  <si>
    <t>19,91</t>
  </si>
  <si>
    <t>AUXILIAR DE SERRALHEIRO COM ENCARGOS COMPLEMENTARES</t>
  </si>
  <si>
    <t>20,06</t>
  </si>
  <si>
    <t>PINTOR COM ENCARGOS COMPLEMENTARES</t>
  </si>
  <si>
    <t>24,91</t>
  </si>
  <si>
    <t>SARRAFO NAO APARELHADO *2,5 X 7* CM, EM MACARANDUBA, ANGELIM OU EQUIVALENTE DA REGIAO -  BRUTA</t>
  </si>
  <si>
    <t xml:space="preserve">M     </t>
  </si>
  <si>
    <t>8,11</t>
  </si>
  <si>
    <t>PONTALETE *7,5 X 7,5* CM EM PINUS, MISTA OU EQUIVALENTE DA REGIAO - BRUTA</t>
  </si>
  <si>
    <t>8,14</t>
  </si>
  <si>
    <t>PLUG OU BUJAO DE FERRO GALVANIZADO, DE 2"</t>
  </si>
  <si>
    <t>16,91</t>
  </si>
  <si>
    <t>PREGO DE ACO POLIDO COM CABECA 18 X 30 (2 3/4 X 10)</t>
  </si>
  <si>
    <t xml:space="preserve">KG    </t>
  </si>
  <si>
    <t>25,27</t>
  </si>
  <si>
    <t>CARPINTEIRO DE FORMAS COM ENCARGOS COMPLEMENTARES</t>
  </si>
  <si>
    <t>23,32</t>
  </si>
  <si>
    <t>CONCRETO MAGRO PARA LASTRO, TRAÇO 1:4,5:4,5 (EM MASSA SECA DE CIMENTO/ AREIA MÉDIA/ BRITA 1) - PREPARO MECÂNICO COM BETONEIRA 400 L. AF_05/2021</t>
  </si>
  <si>
    <t>392,77</t>
  </si>
  <si>
    <t>AGESUL(JANEIRO/2022) SINAPI (JANEIRO/2022) SBC (JANEIRO/2022)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</si>
</sst>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0_);\(#,##0.000\)"/>
    <numFmt numFmtId="166" formatCode="&quot;R$&quot;\ #,##0.00"/>
    <numFmt numFmtId="167" formatCode="_(* #,##0.00_);_(* \(#,##0.00\);_(* &quot;-&quot;??_);_(@_)"/>
    <numFmt numFmtId="168" formatCode="_-* #,##0.0000_-;\-* #,##0.0000_-;_-* &quot;-&quot;??_-;_-@_-"/>
    <numFmt numFmtId="169" formatCode="#,##0.0000"/>
    <numFmt numFmtId="170" formatCode="#,##0.000"/>
  </numFmts>
  <fonts count="64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8"/>
      <color theme="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8"/>
      <color theme="1"/>
      <name val="Calibri"/>
      <family val="2"/>
      <scheme val="minor"/>
    </font>
    <font>
      <b/>
      <sz val="10"/>
      <color theme="1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sz val="10"/>
      <color theme="1"/>
      <name val="Cambria"/>
      <family val="1"/>
    </font>
    <font>
      <b/>
      <sz val="10"/>
      <color rgb="FFFF0000"/>
      <name val="Arial"/>
      <family val="2"/>
    </font>
    <font>
      <sz val="40"/>
      <color theme="0"/>
      <name val="Algerian"/>
      <family val="5"/>
    </font>
    <font>
      <sz val="9"/>
      <name val="Cambria"/>
      <family val="1"/>
    </font>
    <font>
      <b/>
      <i/>
      <sz val="8"/>
      <color rgb="FF000000"/>
      <name val="Cambria"/>
      <family val="1"/>
    </font>
    <font>
      <b/>
      <sz val="8"/>
      <name val="Cambria"/>
      <family val="1"/>
    </font>
    <font>
      <sz val="9"/>
      <color rgb="FF000000"/>
      <name val="Cambria"/>
      <family val="1"/>
    </font>
    <font>
      <b/>
      <sz val="9"/>
      <color rgb="FF000000"/>
      <name val="Cambria"/>
      <family val="1"/>
    </font>
    <font>
      <sz val="11"/>
      <color rgb="FFC00000"/>
      <name val="Cambria"/>
      <family val="1"/>
    </font>
    <font>
      <sz val="11"/>
      <color rgb="FFFF0000"/>
      <name val="Cambria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mbria"/>
      <family val="1"/>
    </font>
    <font>
      <sz val="7"/>
      <name val="Cambria"/>
      <family val="1"/>
    </font>
    <font>
      <sz val="11"/>
      <name val="Cambria"/>
      <family val="1"/>
    </font>
    <font>
      <sz val="9"/>
      <color theme="1"/>
      <name val="Cambria"/>
      <family val="1"/>
    </font>
    <font>
      <b/>
      <sz val="9"/>
      <color theme="1"/>
      <name val="Cambria"/>
      <family val="1"/>
    </font>
    <font>
      <b/>
      <vertAlign val="superscript"/>
      <sz val="8"/>
      <name val="Cambria"/>
      <family val="1"/>
    </font>
    <font>
      <sz val="10"/>
      <color rgb="FFFF0000"/>
      <name val="Cambria"/>
      <family val="1"/>
    </font>
    <font>
      <b/>
      <sz val="8"/>
      <name val="Cambria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0CECE"/>
        <bgColor indexed="64"/>
      </patternFill>
    </fill>
    <fill>
      <patternFill patternType="gray0625"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9">
    <xf numFmtId="0" fontId="0" fillId="0" borderId="0"/>
    <xf numFmtId="165" fontId="1" fillId="0" borderId="0"/>
    <xf numFmtId="165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7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0" borderId="0"/>
    <xf numFmtId="0" fontId="35" fillId="0" borderId="0"/>
    <xf numFmtId="164" fontId="26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" fillId="0" borderId="0"/>
  </cellStyleXfs>
  <cellXfs count="994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9" fillId="0" borderId="12" xfId="6" applyFont="1" applyBorder="1"/>
    <xf numFmtId="0" fontId="9" fillId="0" borderId="11" xfId="6" applyFont="1" applyBorder="1"/>
    <xf numFmtId="0" fontId="9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6" fillId="0" borderId="6" xfId="6" applyBorder="1"/>
    <xf numFmtId="0" fontId="0" fillId="0" borderId="9" xfId="0" applyBorder="1"/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10" fillId="0" borderId="1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7" xfId="0" applyBorder="1"/>
    <xf numFmtId="0" fontId="0" fillId="0" borderId="12" xfId="0" applyBorder="1"/>
    <xf numFmtId="43" fontId="0" fillId="0" borderId="0" xfId="8" applyFont="1" applyAlignment="1">
      <alignment vertical="center"/>
    </xf>
    <xf numFmtId="0" fontId="11" fillId="2" borderId="4" xfId="0" applyFont="1" applyFill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27" fillId="0" borderId="0" xfId="14" applyFont="1"/>
    <xf numFmtId="0" fontId="16" fillId="0" borderId="0" xfId="14" applyFont="1" applyAlignment="1">
      <alignment vertical="center"/>
    </xf>
    <xf numFmtId="0" fontId="27" fillId="0" borderId="0" xfId="14" applyFont="1" applyAlignment="1">
      <alignment vertical="center"/>
    </xf>
    <xf numFmtId="49" fontId="27" fillId="0" borderId="0" xfId="14" applyNumberFormat="1" applyFont="1"/>
    <xf numFmtId="0" fontId="27" fillId="9" borderId="0" xfId="14" applyFont="1" applyFill="1"/>
    <xf numFmtId="0" fontId="26" fillId="0" borderId="0" xfId="14" applyAlignment="1">
      <alignment wrapText="1"/>
    </xf>
    <xf numFmtId="0" fontId="26" fillId="0" borderId="0" xfId="14"/>
    <xf numFmtId="4" fontId="6" fillId="0" borderId="0" xfId="14" applyNumberFormat="1" applyFont="1"/>
    <xf numFmtId="0" fontId="5" fillId="0" borderId="0" xfId="14" applyFont="1" applyAlignment="1">
      <alignment vertical="center"/>
    </xf>
    <xf numFmtId="0" fontId="26" fillId="0" borderId="0" xfId="14" applyAlignment="1">
      <alignment vertical="center"/>
    </xf>
    <xf numFmtId="49" fontId="11" fillId="2" borderId="4" xfId="0" applyNumberFormat="1" applyFont="1" applyFill="1" applyBorder="1" applyAlignment="1">
      <alignment vertical="center"/>
    </xf>
    <xf numFmtId="0" fontId="33" fillId="9" borderId="11" xfId="14" applyFont="1" applyFill="1" applyBorder="1" applyAlignment="1" applyProtection="1">
      <alignment vertical="center"/>
      <protection locked="0"/>
    </xf>
    <xf numFmtId="4" fontId="33" fillId="9" borderId="12" xfId="14" applyNumberFormat="1" applyFont="1" applyFill="1" applyBorder="1" applyAlignment="1" applyProtection="1">
      <alignment vertical="center"/>
      <protection locked="0"/>
    </xf>
    <xf numFmtId="0" fontId="33" fillId="9" borderId="12" xfId="14" applyFont="1" applyFill="1" applyBorder="1" applyAlignment="1" applyProtection="1">
      <alignment vertical="center"/>
      <protection locked="0"/>
    </xf>
    <xf numFmtId="10" fontId="33" fillId="9" borderId="12" xfId="14" applyNumberFormat="1" applyFont="1" applyFill="1" applyBorder="1" applyAlignment="1" applyProtection="1">
      <alignment horizontal="left" vertical="center"/>
      <protection locked="0"/>
    </xf>
    <xf numFmtId="0" fontId="29" fillId="7" borderId="27" xfId="14" applyFont="1" applyFill="1" applyBorder="1" applyAlignment="1" applyProtection="1">
      <alignment horizontal="left" vertical="center"/>
      <protection locked="0"/>
    </xf>
    <xf numFmtId="0" fontId="30" fillId="8" borderId="28" xfId="14" applyFont="1" applyFill="1" applyBorder="1" applyAlignment="1" applyProtection="1">
      <alignment horizontal="left" vertical="center"/>
      <protection locked="0"/>
    </xf>
    <xf numFmtId="0" fontId="31" fillId="7" borderId="29" xfId="14" applyFont="1" applyFill="1" applyBorder="1" applyAlignment="1" applyProtection="1">
      <alignment vertical="center"/>
      <protection locked="0"/>
    </xf>
    <xf numFmtId="49" fontId="32" fillId="8" borderId="30" xfId="14" applyNumberFormat="1" applyFont="1" applyFill="1" applyBorder="1" applyAlignment="1" applyProtection="1">
      <alignment vertical="center"/>
      <protection locked="0"/>
    </xf>
    <xf numFmtId="0" fontId="31" fillId="7" borderId="31" xfId="14" applyFont="1" applyFill="1" applyBorder="1" applyAlignment="1" applyProtection="1">
      <alignment vertical="center"/>
      <protection locked="0"/>
    </xf>
    <xf numFmtId="0" fontId="29" fillId="7" borderId="29" xfId="14" applyFont="1" applyFill="1" applyBorder="1" applyAlignment="1" applyProtection="1">
      <alignment horizontal="left" vertical="center"/>
      <protection locked="0"/>
    </xf>
    <xf numFmtId="0" fontId="31" fillId="7" borderId="27" xfId="14" applyFont="1" applyFill="1" applyBorder="1" applyAlignment="1" applyProtection="1">
      <alignment vertical="center"/>
      <protection locked="0"/>
    </xf>
    <xf numFmtId="0" fontId="32" fillId="8" borderId="28" xfId="14" applyFont="1" applyFill="1" applyBorder="1" applyAlignment="1" applyProtection="1">
      <alignment vertical="center"/>
      <protection locked="0"/>
    </xf>
    <xf numFmtId="0" fontId="32" fillId="8" borderId="30" xfId="14" applyFont="1" applyFill="1" applyBorder="1" applyAlignment="1" applyProtection="1">
      <alignment vertical="center"/>
      <protection locked="0"/>
    </xf>
    <xf numFmtId="14" fontId="32" fillId="8" borderId="32" xfId="14" applyNumberFormat="1" applyFont="1" applyFill="1" applyBorder="1" applyAlignment="1" applyProtection="1">
      <alignment horizontal="left" vertical="center"/>
      <protection locked="0"/>
    </xf>
    <xf numFmtId="0" fontId="32" fillId="8" borderId="32" xfId="14" applyFont="1" applyFill="1" applyBorder="1" applyAlignment="1" applyProtection="1">
      <alignment vertical="center"/>
      <protection locked="0"/>
    </xf>
    <xf numFmtId="0" fontId="7" fillId="5" borderId="0" xfId="0" applyFont="1" applyFill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" fontId="0" fillId="0" borderId="0" xfId="8" applyNumberFormat="1" applyFont="1" applyAlignment="1">
      <alignment vertical="center"/>
    </xf>
    <xf numFmtId="49" fontId="36" fillId="8" borderId="30" xfId="14" applyNumberFormat="1" applyFont="1" applyFill="1" applyBorder="1" applyAlignment="1" applyProtection="1">
      <alignment vertical="center"/>
      <protection locked="0"/>
    </xf>
    <xf numFmtId="43" fontId="11" fillId="2" borderId="4" xfId="8" applyFont="1" applyFill="1" applyBorder="1" applyAlignment="1" applyProtection="1">
      <alignment vertical="center"/>
    </xf>
    <xf numFmtId="0" fontId="0" fillId="2" borderId="2" xfId="0" applyFill="1" applyBorder="1"/>
    <xf numFmtId="49" fontId="10" fillId="0" borderId="35" xfId="14" applyNumberFormat="1" applyFont="1" applyBorder="1" applyAlignment="1">
      <alignment horizontal="center"/>
    </xf>
    <xf numFmtId="0" fontId="12" fillId="0" borderId="0" xfId="14" applyFont="1" applyAlignment="1">
      <alignment horizontal="center"/>
    </xf>
    <xf numFmtId="49" fontId="12" fillId="5" borderId="3" xfId="14" applyNumberFormat="1" applyFont="1" applyFill="1" applyBorder="1" applyAlignment="1">
      <alignment horizontal="center"/>
    </xf>
    <xf numFmtId="0" fontId="19" fillId="5" borderId="3" xfId="14" applyFont="1" applyFill="1" applyBorder="1" applyAlignment="1">
      <alignment horizontal="center" vertical="center"/>
    </xf>
    <xf numFmtId="0" fontId="12" fillId="5" borderId="3" xfId="14" applyFont="1" applyFill="1" applyBorder="1" applyAlignment="1">
      <alignment horizontal="center" vertical="center"/>
    </xf>
    <xf numFmtId="49" fontId="12" fillId="0" borderId="3" xfId="14" applyNumberFormat="1" applyFont="1" applyBorder="1" applyAlignment="1">
      <alignment horizontal="center" vertical="center"/>
    </xf>
    <xf numFmtId="0" fontId="19" fillId="0" borderId="3" xfId="14" applyFont="1" applyBorder="1" applyAlignment="1">
      <alignment horizontal="left" vertical="center" wrapText="1"/>
    </xf>
    <xf numFmtId="0" fontId="12" fillId="0" borderId="3" xfId="14" applyFont="1" applyBorder="1" applyAlignment="1">
      <alignment horizontal="center" vertical="center"/>
    </xf>
    <xf numFmtId="14" fontId="12" fillId="0" borderId="3" xfId="14" applyNumberFormat="1" applyFont="1" applyBorder="1" applyAlignment="1">
      <alignment horizontal="center" vertical="center"/>
    </xf>
    <xf numFmtId="164" fontId="12" fillId="0" borderId="3" xfId="16" applyFont="1" applyFill="1" applyBorder="1" applyAlignment="1">
      <alignment horizontal="center" vertical="center"/>
    </xf>
    <xf numFmtId="49" fontId="12" fillId="5" borderId="3" xfId="14" applyNumberFormat="1" applyFont="1" applyFill="1" applyBorder="1" applyAlignment="1">
      <alignment horizontal="center" vertical="center"/>
    </xf>
    <xf numFmtId="0" fontId="27" fillId="0" borderId="0" xfId="14" applyFont="1" applyAlignment="1">
      <alignment horizontal="center"/>
    </xf>
    <xf numFmtId="0" fontId="27" fillId="0" borderId="30" xfId="14" applyFont="1" applyBorder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/>
    </xf>
    <xf numFmtId="0" fontId="9" fillId="0" borderId="7" xfId="17" applyFont="1" applyBorder="1" applyAlignment="1">
      <alignment vertical="center" wrapText="1"/>
    </xf>
    <xf numFmtId="0" fontId="27" fillId="0" borderId="0" xfId="17" applyFont="1"/>
    <xf numFmtId="0" fontId="9" fillId="0" borderId="9" xfId="17" applyFont="1" applyBorder="1" applyAlignment="1">
      <alignment vertical="center" wrapText="1"/>
    </xf>
    <xf numFmtId="0" fontId="7" fillId="0" borderId="1" xfId="17" applyFont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/>
    </xf>
    <xf numFmtId="4" fontId="7" fillId="0" borderId="4" xfId="17" applyNumberFormat="1" applyFont="1" applyBorder="1" applyAlignment="1">
      <alignment horizontal="center" vertical="center" wrapText="1"/>
    </xf>
    <xf numFmtId="4" fontId="7" fillId="0" borderId="2" xfId="17" applyNumberFormat="1" applyFont="1" applyBorder="1" applyAlignment="1">
      <alignment horizontal="center" vertical="center" wrapText="1"/>
    </xf>
    <xf numFmtId="0" fontId="7" fillId="6" borderId="6" xfId="17" applyFont="1" applyFill="1" applyBorder="1" applyAlignment="1">
      <alignment horizontal="center" vertical="center"/>
    </xf>
    <xf numFmtId="0" fontId="27" fillId="6" borderId="0" xfId="17" applyFont="1" applyFill="1" applyAlignment="1">
      <alignment vertical="center"/>
    </xf>
    <xf numFmtId="0" fontId="7" fillId="6" borderId="10" xfId="17" applyFont="1" applyFill="1" applyBorder="1" applyAlignment="1">
      <alignment vertical="center"/>
    </xf>
    <xf numFmtId="0" fontId="7" fillId="6" borderId="7" xfId="17" applyFont="1" applyFill="1" applyBorder="1" applyAlignment="1">
      <alignment vertical="center"/>
    </xf>
    <xf numFmtId="0" fontId="20" fillId="5" borderId="3" xfId="17" applyFont="1" applyFill="1" applyBorder="1" applyAlignment="1">
      <alignment horizontal="center" vertical="center" wrapText="1"/>
    </xf>
    <xf numFmtId="0" fontId="27" fillId="2" borderId="3" xfId="17" applyFont="1" applyFill="1" applyBorder="1" applyAlignment="1">
      <alignment horizontal="center" vertical="center" wrapText="1"/>
    </xf>
    <xf numFmtId="0" fontId="20" fillId="2" borderId="3" xfId="17" applyFont="1" applyFill="1" applyBorder="1" applyAlignment="1">
      <alignment horizontal="center" vertical="center" wrapText="1"/>
    </xf>
    <xf numFmtId="0" fontId="27" fillId="0" borderId="0" xfId="17" applyFont="1" applyAlignment="1">
      <alignment horizontal="center" vertical="center"/>
    </xf>
    <xf numFmtId="0" fontId="27" fillId="8" borderId="4" xfId="17" applyFont="1" applyFill="1" applyBorder="1" applyAlignment="1">
      <alignment vertical="center"/>
    </xf>
    <xf numFmtId="0" fontId="7" fillId="8" borderId="4" xfId="17" applyFont="1" applyFill="1" applyBorder="1" applyAlignment="1">
      <alignment vertical="center"/>
    </xf>
    <xf numFmtId="0" fontId="7" fillId="8" borderId="2" xfId="17" applyFont="1" applyFill="1" applyBorder="1" applyAlignment="1">
      <alignment vertical="center"/>
    </xf>
    <xf numFmtId="0" fontId="7" fillId="7" borderId="1" xfId="17" applyFont="1" applyFill="1" applyBorder="1" applyAlignment="1">
      <alignment horizontal="center" vertical="center"/>
    </xf>
    <xf numFmtId="0" fontId="27" fillId="7" borderId="4" xfId="17" applyFont="1" applyFill="1" applyBorder="1" applyAlignment="1">
      <alignment vertical="center"/>
    </xf>
    <xf numFmtId="0" fontId="7" fillId="7" borderId="4" xfId="17" applyFont="1" applyFill="1" applyBorder="1" applyAlignment="1">
      <alignment vertical="center"/>
    </xf>
    <xf numFmtId="0" fontId="7" fillId="7" borderId="2" xfId="17" applyFont="1" applyFill="1" applyBorder="1" applyAlignment="1">
      <alignment vertical="center"/>
    </xf>
    <xf numFmtId="0" fontId="27" fillId="0" borderId="0" xfId="17" applyFont="1" applyAlignment="1">
      <alignment vertical="center"/>
    </xf>
    <xf numFmtId="0" fontId="38" fillId="0" borderId="0" xfId="0" applyFont="1"/>
    <xf numFmtId="0" fontId="37" fillId="8" borderId="1" xfId="0" applyFont="1" applyFill="1" applyBorder="1"/>
    <xf numFmtId="0" fontId="37" fillId="8" borderId="4" xfId="0" applyFont="1" applyFill="1" applyBorder="1"/>
    <xf numFmtId="0" fontId="38" fillId="8" borderId="4" xfId="0" applyFont="1" applyFill="1" applyBorder="1"/>
    <xf numFmtId="0" fontId="38" fillId="8" borderId="2" xfId="0" applyFont="1" applyFill="1" applyBorder="1"/>
    <xf numFmtId="0" fontId="37" fillId="0" borderId="0" xfId="0" applyFont="1"/>
    <xf numFmtId="43" fontId="12" fillId="0" borderId="13" xfId="8" applyFont="1" applyBorder="1" applyAlignment="1" applyProtection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10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top"/>
    </xf>
    <xf numFmtId="164" fontId="10" fillId="0" borderId="35" xfId="16" applyFont="1" applyFill="1" applyBorder="1" applyAlignment="1"/>
    <xf numFmtId="0" fontId="21" fillId="0" borderId="35" xfId="14" applyFont="1" applyBorder="1" applyAlignment="1">
      <alignment horizontal="center" vertical="center"/>
    </xf>
    <xf numFmtId="0" fontId="38" fillId="0" borderId="10" xfId="0" applyFont="1" applyBorder="1"/>
    <xf numFmtId="10" fontId="27" fillId="2" borderId="22" xfId="0" applyNumberFormat="1" applyFont="1" applyFill="1" applyBorder="1" applyAlignment="1">
      <alignment horizontal="center" vertical="center"/>
    </xf>
    <xf numFmtId="166" fontId="27" fillId="2" borderId="18" xfId="0" applyNumberFormat="1" applyFont="1" applyFill="1" applyBorder="1" applyAlignment="1">
      <alignment horizontal="center" vertical="center"/>
    </xf>
    <xf numFmtId="166" fontId="27" fillId="2" borderId="18" xfId="0" applyNumberFormat="1" applyFont="1" applyFill="1" applyBorder="1" applyAlignment="1">
      <alignment horizontal="right" vertical="center"/>
    </xf>
    <xf numFmtId="10" fontId="27" fillId="2" borderId="18" xfId="0" applyNumberFormat="1" applyFont="1" applyFill="1" applyBorder="1" applyAlignment="1">
      <alignment horizontal="center" vertical="center"/>
    </xf>
    <xf numFmtId="10" fontId="20" fillId="2" borderId="10" xfId="0" applyNumberFormat="1" applyFont="1" applyFill="1" applyBorder="1" applyAlignment="1">
      <alignment horizontal="center" vertical="center"/>
    </xf>
    <xf numFmtId="166" fontId="20" fillId="2" borderId="10" xfId="0" applyNumberFormat="1" applyFont="1" applyFill="1" applyBorder="1" applyAlignment="1">
      <alignment horizontal="center" vertical="center"/>
    </xf>
    <xf numFmtId="166" fontId="27" fillId="2" borderId="1" xfId="0" applyNumberFormat="1" applyFont="1" applyFill="1" applyBorder="1" applyAlignment="1">
      <alignment horizontal="center" vertical="center"/>
    </xf>
    <xf numFmtId="10" fontId="27" fillId="2" borderId="4" xfId="0" applyNumberFormat="1" applyFont="1" applyFill="1" applyBorder="1" applyAlignment="1">
      <alignment horizontal="center" vertical="center"/>
    </xf>
    <xf numFmtId="9" fontId="27" fillId="2" borderId="1" xfId="0" applyNumberFormat="1" applyFont="1" applyFill="1" applyBorder="1" applyAlignment="1">
      <alignment horizontal="center" vertical="center"/>
    </xf>
    <xf numFmtId="9" fontId="27" fillId="2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wrapText="1"/>
    </xf>
    <xf numFmtId="0" fontId="22" fillId="0" borderId="0" xfId="0" applyFont="1" applyAlignment="1">
      <alignment vertical="top" wrapText="1"/>
    </xf>
    <xf numFmtId="0" fontId="22" fillId="0" borderId="0" xfId="0" applyFont="1" applyAlignment="1">
      <alignment horizontal="center" wrapText="1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23" fillId="0" borderId="6" xfId="0" applyFont="1" applyBorder="1" applyAlignment="1">
      <alignment vertical="top"/>
    </xf>
    <xf numFmtId="0" fontId="22" fillId="0" borderId="7" xfId="0" applyFont="1" applyBorder="1" applyAlignment="1">
      <alignment vertical="top" wrapText="1"/>
    </xf>
    <xf numFmtId="0" fontId="9" fillId="0" borderId="0" xfId="6" applyFont="1"/>
    <xf numFmtId="0" fontId="9" fillId="0" borderId="0" xfId="6" applyFont="1" applyAlignment="1">
      <alignment horizontal="center" vertical="center"/>
    </xf>
    <xf numFmtId="0" fontId="7" fillId="0" borderId="0" xfId="6" applyFont="1"/>
    <xf numFmtId="0" fontId="9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9" fillId="0" borderId="0" xfId="3" applyNumberFormat="1" applyFont="1" applyBorder="1" applyAlignment="1">
      <alignment horizontal="center"/>
    </xf>
    <xf numFmtId="0" fontId="9" fillId="0" borderId="39" xfId="6" applyFont="1" applyBorder="1" applyAlignment="1">
      <alignment horizontal="center" vertical="center"/>
    </xf>
    <xf numFmtId="0" fontId="40" fillId="0" borderId="0" xfId="14" applyFont="1"/>
    <xf numFmtId="0" fontId="40" fillId="0" borderId="0" xfId="14" applyFont="1" applyAlignment="1">
      <alignment vertical="center"/>
    </xf>
    <xf numFmtId="0" fontId="37" fillId="0" borderId="0" xfId="0" applyFont="1" applyAlignment="1">
      <alignment horizontal="center" vertical="center"/>
    </xf>
    <xf numFmtId="0" fontId="9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26" fillId="2" borderId="0" xfId="14" applyFill="1"/>
    <xf numFmtId="0" fontId="27" fillId="2" borderId="0" xfId="17" applyFont="1" applyFill="1"/>
    <xf numFmtId="0" fontId="24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43" fontId="0" fillId="2" borderId="0" xfId="8" applyFont="1" applyFill="1" applyAlignment="1">
      <alignment vertical="center"/>
    </xf>
    <xf numFmtId="4" fontId="0" fillId="2" borderId="0" xfId="8" applyNumberFormat="1" applyFont="1" applyFill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vertical="center" wrapText="1"/>
    </xf>
    <xf numFmtId="4" fontId="0" fillId="2" borderId="0" xfId="0" applyNumberFormat="1" applyFill="1" applyAlignment="1">
      <alignment vertical="center"/>
    </xf>
    <xf numFmtId="0" fontId="0" fillId="2" borderId="0" xfId="0" applyFill="1"/>
    <xf numFmtId="49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left" vertical="center" wrapText="1"/>
    </xf>
    <xf numFmtId="4" fontId="7" fillId="5" borderId="4" xfId="0" applyNumberFormat="1" applyFont="1" applyFill="1" applyBorder="1" applyAlignment="1">
      <alignment vertical="center"/>
    </xf>
    <xf numFmtId="166" fontId="7" fillId="5" borderId="4" xfId="0" applyNumberFormat="1" applyFont="1" applyFill="1" applyBorder="1" applyAlignment="1">
      <alignment horizontal="right" vertical="center"/>
    </xf>
    <xf numFmtId="0" fontId="24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center" wrapText="1"/>
    </xf>
    <xf numFmtId="4" fontId="0" fillId="2" borderId="4" xfId="8" applyNumberFormat="1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0" fontId="10" fillId="2" borderId="7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9" fillId="2" borderId="10" xfId="0" applyFont="1" applyFill="1" applyBorder="1" applyAlignment="1">
      <alignment vertical="center" wrapText="1"/>
    </xf>
    <xf numFmtId="43" fontId="9" fillId="2" borderId="10" xfId="8" applyFont="1" applyFill="1" applyBorder="1" applyAlignment="1" applyProtection="1">
      <alignment vertical="center" wrapText="1"/>
    </xf>
    <xf numFmtId="4" fontId="9" fillId="2" borderId="10" xfId="8" applyNumberFormat="1" applyFont="1" applyFill="1" applyBorder="1" applyAlignment="1" applyProtection="1">
      <alignment vertical="center" wrapText="1"/>
    </xf>
    <xf numFmtId="0" fontId="16" fillId="2" borderId="4" xfId="0" applyFont="1" applyFill="1" applyBorder="1" applyAlignment="1">
      <alignment vertical="center"/>
    </xf>
    <xf numFmtId="0" fontId="12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vertical="center" wrapText="1"/>
    </xf>
    <xf numFmtId="43" fontId="16" fillId="2" borderId="4" xfId="8" applyFont="1" applyFill="1" applyBorder="1" applyAlignment="1" applyProtection="1">
      <alignment vertical="center" wrapText="1"/>
    </xf>
    <xf numFmtId="4" fontId="16" fillId="2" borderId="4" xfId="8" applyNumberFormat="1" applyFont="1" applyFill="1" applyBorder="1" applyAlignment="1" applyProtection="1">
      <alignment vertical="center" wrapText="1"/>
    </xf>
    <xf numFmtId="0" fontId="0" fillId="2" borderId="13" xfId="0" applyFill="1" applyBorder="1" applyAlignment="1">
      <alignment vertical="center"/>
    </xf>
    <xf numFmtId="0" fontId="9" fillId="2" borderId="13" xfId="0" applyFont="1" applyFill="1" applyBorder="1" applyAlignment="1">
      <alignment vertical="center"/>
    </xf>
    <xf numFmtId="0" fontId="24" fillId="2" borderId="13" xfId="0" applyFont="1" applyFill="1" applyBorder="1" applyAlignment="1">
      <alignment horizontal="center"/>
    </xf>
    <xf numFmtId="0" fontId="0" fillId="2" borderId="13" xfId="0" applyFill="1" applyBorder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43" fontId="9" fillId="2" borderId="13" xfId="8" applyFont="1" applyFill="1" applyBorder="1" applyAlignment="1" applyProtection="1">
      <alignment vertical="center" wrapText="1"/>
    </xf>
    <xf numFmtId="4" fontId="9" fillId="2" borderId="13" xfId="8" applyNumberFormat="1" applyFont="1" applyFill="1" applyBorder="1" applyAlignment="1" applyProtection="1">
      <alignment vertical="center" wrapText="1"/>
    </xf>
    <xf numFmtId="0" fontId="17" fillId="13" borderId="0" xfId="0" applyFont="1" applyFill="1" applyAlignment="1">
      <alignment horizontal="center"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0" fillId="2" borderId="4" xfId="0" applyFont="1" applyFill="1" applyBorder="1" applyAlignment="1">
      <alignment horizontal="right" vertical="center"/>
    </xf>
    <xf numFmtId="43" fontId="22" fillId="2" borderId="7" xfId="8" applyFont="1" applyFill="1" applyBorder="1" applyAlignment="1" applyProtection="1">
      <alignment vertical="top" wrapText="1"/>
    </xf>
    <xf numFmtId="0" fontId="12" fillId="2" borderId="4" xfId="0" applyFont="1" applyFill="1" applyBorder="1" applyAlignment="1">
      <alignment wrapText="1"/>
    </xf>
    <xf numFmtId="14" fontId="12" fillId="2" borderId="4" xfId="8" applyNumberFormat="1" applyFont="1" applyFill="1" applyBorder="1" applyAlignment="1" applyProtection="1">
      <alignment horizontal="left" vertical="center" wrapText="1"/>
    </xf>
    <xf numFmtId="2" fontId="9" fillId="0" borderId="3" xfId="0" applyNumberFormat="1" applyFont="1" applyBorder="1" applyAlignment="1">
      <alignment horizontal="right"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 wrapText="1"/>
    </xf>
    <xf numFmtId="2" fontId="9" fillId="10" borderId="3" xfId="17" applyNumberFormat="1" applyFont="1" applyFill="1" applyBorder="1" applyAlignment="1">
      <alignment horizontal="center" vertical="center"/>
    </xf>
    <xf numFmtId="0" fontId="27" fillId="0" borderId="0" xfId="17" applyFont="1" applyAlignment="1">
      <alignment horizontal="left"/>
    </xf>
    <xf numFmtId="0" fontId="27" fillId="0" borderId="0" xfId="17" applyFont="1" applyAlignment="1">
      <alignment horizontal="left" vertical="center"/>
    </xf>
    <xf numFmtId="0" fontId="9" fillId="5" borderId="0" xfId="0" applyFont="1" applyFill="1" applyAlignment="1">
      <alignment vertical="center" wrapText="1"/>
    </xf>
    <xf numFmtId="43" fontId="9" fillId="5" borderId="0" xfId="8" applyFont="1" applyFill="1" applyBorder="1" applyAlignment="1" applyProtection="1">
      <alignment vertical="center" wrapText="1"/>
    </xf>
    <xf numFmtId="4" fontId="9" fillId="5" borderId="0" xfId="8" applyNumberFormat="1" applyFont="1" applyFill="1" applyBorder="1" applyAlignment="1" applyProtection="1">
      <alignment vertical="center" wrapText="1"/>
    </xf>
    <xf numFmtId="166" fontId="7" fillId="5" borderId="0" xfId="8" applyNumberFormat="1" applyFont="1" applyFill="1" applyBorder="1" applyAlignment="1" applyProtection="1">
      <alignment vertical="center" wrapText="1"/>
    </xf>
    <xf numFmtId="0" fontId="7" fillId="2" borderId="4" xfId="0" applyFont="1" applyFill="1" applyBorder="1" applyAlignment="1">
      <alignment horizontal="center" vertical="center" wrapText="1"/>
    </xf>
    <xf numFmtId="4" fontId="9" fillId="2" borderId="4" xfId="8" applyNumberFormat="1" applyFont="1" applyFill="1" applyBorder="1" applyAlignment="1">
      <alignment horizontal="right" vertical="center" wrapText="1"/>
    </xf>
    <xf numFmtId="43" fontId="9" fillId="2" borderId="4" xfId="8" applyFont="1" applyFill="1" applyBorder="1" applyAlignment="1" applyProtection="1">
      <alignment horizontal="right" vertical="center" wrapText="1"/>
    </xf>
    <xf numFmtId="4" fontId="7" fillId="2" borderId="4" xfId="0" applyNumberFormat="1" applyFont="1" applyFill="1" applyBorder="1" applyAlignment="1">
      <alignment horizontal="right" vertical="center"/>
    </xf>
    <xf numFmtId="43" fontId="7" fillId="2" borderId="4" xfId="8" applyFont="1" applyFill="1" applyBorder="1" applyAlignment="1" applyProtection="1">
      <alignment horizontal="right" vertical="center" wrapText="1"/>
    </xf>
    <xf numFmtId="166" fontId="25" fillId="8" borderId="4" xfId="8" applyNumberFormat="1" applyFont="1" applyFill="1" applyBorder="1" applyAlignment="1" applyProtection="1">
      <alignment horizontal="right" vertical="center" wrapText="1"/>
    </xf>
    <xf numFmtId="0" fontId="9" fillId="5" borderId="4" xfId="0" applyFont="1" applyFill="1" applyBorder="1" applyAlignment="1">
      <alignment horizontal="center" vertical="center" wrapText="1"/>
    </xf>
    <xf numFmtId="4" fontId="9" fillId="5" borderId="4" xfId="8" applyNumberFormat="1" applyFont="1" applyFill="1" applyBorder="1" applyAlignment="1" applyProtection="1">
      <alignment horizontal="right" vertical="center" wrapText="1"/>
    </xf>
    <xf numFmtId="43" fontId="9" fillId="5" borderId="4" xfId="8" applyFont="1" applyFill="1" applyBorder="1" applyAlignment="1" applyProtection="1">
      <alignment horizontal="right" vertical="center" wrapText="1"/>
    </xf>
    <xf numFmtId="166" fontId="7" fillId="5" borderId="4" xfId="8" applyNumberFormat="1" applyFont="1" applyFill="1" applyBorder="1" applyAlignment="1" applyProtection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4" fontId="9" fillId="8" borderId="4" xfId="8" applyNumberFormat="1" applyFont="1" applyFill="1" applyBorder="1" applyAlignment="1" applyProtection="1">
      <alignment horizontal="right" vertical="center" wrapText="1"/>
    </xf>
    <xf numFmtId="43" fontId="9" fillId="8" borderId="4" xfId="8" applyFont="1" applyFill="1" applyBorder="1" applyAlignment="1" applyProtection="1">
      <alignment horizontal="right" vertical="center" wrapText="1"/>
    </xf>
    <xf numFmtId="49" fontId="7" fillId="0" borderId="4" xfId="17" applyNumberFormat="1" applyFont="1" applyBorder="1" applyAlignment="1">
      <alignment horizontal="center" vertical="center" wrapText="1"/>
    </xf>
    <xf numFmtId="2" fontId="7" fillId="0" borderId="4" xfId="17" applyNumberFormat="1" applyFont="1" applyBorder="1" applyAlignment="1">
      <alignment horizontal="center" vertical="center" wrapText="1"/>
    </xf>
    <xf numFmtId="43" fontId="0" fillId="2" borderId="0" xfId="0" applyNumberFormat="1" applyFill="1" applyAlignment="1">
      <alignment vertical="center"/>
    </xf>
    <xf numFmtId="43" fontId="12" fillId="2" borderId="13" xfId="8" applyFont="1" applyFill="1" applyBorder="1" applyAlignment="1" applyProtection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39" fillId="0" borderId="6" xfId="17" applyFont="1" applyBorder="1" applyAlignment="1">
      <alignment horizontal="center" vertical="center"/>
    </xf>
    <xf numFmtId="0" fontId="39" fillId="0" borderId="11" xfId="17" applyFont="1" applyBorder="1" applyAlignment="1">
      <alignment horizontal="center" vertical="center"/>
    </xf>
    <xf numFmtId="0" fontId="7" fillId="0" borderId="12" xfId="17" applyFont="1" applyBorder="1" applyAlignment="1">
      <alignment vertical="center" wrapText="1"/>
    </xf>
    <xf numFmtId="0" fontId="39" fillId="0" borderId="8" xfId="17" applyFont="1" applyBorder="1" applyAlignment="1">
      <alignment horizontal="center" vertical="center"/>
    </xf>
    <xf numFmtId="0" fontId="9" fillId="0" borderId="3" xfId="17" applyFont="1" applyBorder="1" applyAlignment="1">
      <alignment horizontal="left" vertical="center" wrapText="1"/>
    </xf>
    <xf numFmtId="0" fontId="9" fillId="0" borderId="5" xfId="17" applyFont="1" applyBorder="1" applyAlignment="1">
      <alignment horizontal="left" vertical="center" wrapText="1"/>
    </xf>
    <xf numFmtId="0" fontId="7" fillId="2" borderId="3" xfId="0" applyFont="1" applyFill="1" applyBorder="1" applyAlignment="1">
      <alignment horizontal="right" vertical="center"/>
    </xf>
    <xf numFmtId="2" fontId="7" fillId="2" borderId="3" xfId="0" applyNumberFormat="1" applyFont="1" applyFill="1" applyBorder="1" applyAlignment="1">
      <alignment horizontal="center" vertical="center"/>
    </xf>
    <xf numFmtId="43" fontId="9" fillId="2" borderId="3" xfId="8" applyFont="1" applyFill="1" applyBorder="1" applyAlignment="1">
      <alignment horizontal="center" vertical="center"/>
    </xf>
    <xf numFmtId="4" fontId="9" fillId="2" borderId="3" xfId="8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vertical="center"/>
    </xf>
    <xf numFmtId="0" fontId="20" fillId="2" borderId="10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1" fillId="2" borderId="0" xfId="14" applyFont="1" applyFill="1" applyAlignment="1">
      <alignment horizontal="center" vertical="center"/>
    </xf>
    <xf numFmtId="0" fontId="43" fillId="0" borderId="35" xfId="14" applyFont="1" applyBorder="1" applyAlignment="1">
      <alignment horizontal="center" vertical="center"/>
    </xf>
    <xf numFmtId="166" fontId="0" fillId="2" borderId="0" xfId="8" applyNumberFormat="1" applyFont="1" applyFill="1" applyAlignment="1">
      <alignment vertical="center"/>
    </xf>
    <xf numFmtId="0" fontId="10" fillId="0" borderId="3" xfId="0" applyFont="1" applyBorder="1" applyAlignment="1">
      <alignment vertical="center" wrapText="1"/>
    </xf>
    <xf numFmtId="0" fontId="10" fillId="0" borderId="3" xfId="0" applyFont="1" applyBorder="1" applyAlignment="1">
      <alignment vertical="center"/>
    </xf>
    <xf numFmtId="0" fontId="7" fillId="2" borderId="6" xfId="17" applyFont="1" applyFill="1" applyBorder="1" applyAlignment="1">
      <alignment vertical="center"/>
    </xf>
    <xf numFmtId="0" fontId="7" fillId="2" borderId="7" xfId="17" applyFont="1" applyFill="1" applyBorder="1" applyAlignment="1">
      <alignment vertical="center" wrapText="1"/>
    </xf>
    <xf numFmtId="0" fontId="7" fillId="2" borderId="11" xfId="17" applyFont="1" applyFill="1" applyBorder="1" applyAlignment="1">
      <alignment vertical="center" wrapText="1"/>
    </xf>
    <xf numFmtId="0" fontId="7" fillId="2" borderId="12" xfId="17" applyFont="1" applyFill="1" applyBorder="1" applyAlignment="1">
      <alignment vertical="center" wrapText="1"/>
    </xf>
    <xf numFmtId="0" fontId="11" fillId="2" borderId="6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43" fontId="44" fillId="2" borderId="13" xfId="8" applyFont="1" applyFill="1" applyBorder="1" applyAlignment="1" applyProtection="1">
      <alignment horizontal="center" vertical="center" wrapText="1"/>
    </xf>
    <xf numFmtId="0" fontId="45" fillId="0" borderId="3" xfId="17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12" borderId="1" xfId="0" applyFont="1" applyFill="1" applyBorder="1" applyAlignment="1">
      <alignment horizontal="left" vertical="center"/>
    </xf>
    <xf numFmtId="0" fontId="37" fillId="12" borderId="4" xfId="0" applyFont="1" applyFill="1" applyBorder="1" applyAlignment="1">
      <alignment horizontal="left" vertical="center"/>
    </xf>
    <xf numFmtId="0" fontId="37" fillId="12" borderId="2" xfId="0" applyFont="1" applyFill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2" fontId="27" fillId="0" borderId="3" xfId="0" applyNumberFormat="1" applyFont="1" applyBorder="1" applyAlignment="1">
      <alignment horizontal="center" vertical="center"/>
    </xf>
    <xf numFmtId="2" fontId="9" fillId="10" borderId="3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wrapText="1"/>
    </xf>
    <xf numFmtId="49" fontId="9" fillId="2" borderId="1" xfId="17" applyNumberFormat="1" applyFont="1" applyFill="1" applyBorder="1" applyAlignment="1">
      <alignment horizontal="left" vertical="center"/>
    </xf>
    <xf numFmtId="0" fontId="9" fillId="2" borderId="4" xfId="17" applyFont="1" applyFill="1" applyBorder="1" applyAlignment="1">
      <alignment horizontal="left" vertical="center"/>
    </xf>
    <xf numFmtId="0" fontId="9" fillId="2" borderId="1" xfId="17" applyFont="1" applyFill="1" applyBorder="1" applyAlignment="1">
      <alignment horizontal="left" vertical="center"/>
    </xf>
    <xf numFmtId="0" fontId="38" fillId="2" borderId="0" xfId="0" applyFont="1" applyFill="1" applyAlignment="1">
      <alignment horizontal="center" vertical="center"/>
    </xf>
    <xf numFmtId="2" fontId="27" fillId="2" borderId="0" xfId="17" applyNumberFormat="1" applyFont="1" applyFill="1"/>
    <xf numFmtId="0" fontId="27" fillId="2" borderId="0" xfId="17" applyFont="1" applyFill="1" applyAlignment="1">
      <alignment horizontal="center"/>
    </xf>
    <xf numFmtId="166" fontId="8" fillId="2" borderId="0" xfId="0" applyNumberFormat="1" applyFont="1" applyFill="1" applyAlignment="1">
      <alignment vertical="center"/>
    </xf>
    <xf numFmtId="0" fontId="48" fillId="2" borderId="0" xfId="0" applyFont="1" applyFill="1" applyAlignment="1">
      <alignment vertical="center"/>
    </xf>
    <xf numFmtId="164" fontId="10" fillId="0" borderId="35" xfId="16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0" fillId="0" borderId="3" xfId="0" applyBorder="1"/>
    <xf numFmtId="10" fontId="19" fillId="2" borderId="44" xfId="3" applyNumberFormat="1" applyFont="1" applyFill="1" applyBorder="1" applyAlignment="1">
      <alignment horizontal="center" vertical="center"/>
    </xf>
    <xf numFmtId="10" fontId="19" fillId="2" borderId="45" xfId="3" applyNumberFormat="1" applyFont="1" applyFill="1" applyBorder="1" applyAlignment="1">
      <alignment horizontal="center" vertical="center"/>
    </xf>
    <xf numFmtId="166" fontId="19" fillId="2" borderId="46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50" fillId="0" borderId="3" xfId="0" applyFont="1" applyBorder="1"/>
    <xf numFmtId="0" fontId="27" fillId="2" borderId="47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166" fontId="27" fillId="2" borderId="48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50" fillId="0" borderId="2" xfId="0" applyFont="1" applyBorder="1"/>
    <xf numFmtId="0" fontId="50" fillId="0" borderId="4" xfId="0" applyFont="1" applyBorder="1"/>
    <xf numFmtId="0" fontId="50" fillId="0" borderId="1" xfId="0" applyFont="1" applyBorder="1"/>
    <xf numFmtId="9" fontId="27" fillId="2" borderId="2" xfId="0" applyNumberFormat="1" applyFont="1" applyFill="1" applyBorder="1" applyAlignment="1">
      <alignment horizontal="center" vertical="center"/>
    </xf>
    <xf numFmtId="9" fontId="27" fillId="2" borderId="49" xfId="0" applyNumberFormat="1" applyFont="1" applyFill="1" applyBorder="1" applyAlignment="1">
      <alignment horizontal="center" vertical="center"/>
    </xf>
    <xf numFmtId="10" fontId="27" fillId="2" borderId="2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10" fontId="50" fillId="0" borderId="3" xfId="0" applyNumberFormat="1" applyFont="1" applyBorder="1"/>
    <xf numFmtId="10" fontId="27" fillId="2" borderId="49" xfId="0" applyNumberFormat="1" applyFont="1" applyFill="1" applyBorder="1" applyAlignment="1">
      <alignment horizontal="center" vertical="center"/>
    </xf>
    <xf numFmtId="0" fontId="51" fillId="0" borderId="3" xfId="0" applyFont="1" applyBorder="1"/>
    <xf numFmtId="0" fontId="46" fillId="2" borderId="49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center" vertical="center"/>
    </xf>
    <xf numFmtId="0" fontId="52" fillId="5" borderId="3" xfId="0" applyFont="1" applyFill="1" applyBorder="1" applyAlignment="1">
      <alignment horizontal="center"/>
    </xf>
    <xf numFmtId="0" fontId="50" fillId="0" borderId="12" xfId="0" applyFont="1" applyBorder="1"/>
    <xf numFmtId="0" fontId="50" fillId="0" borderId="0" xfId="0" applyFont="1"/>
    <xf numFmtId="0" fontId="26" fillId="2" borderId="53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10" fontId="20" fillId="2" borderId="49" xfId="3" applyNumberFormat="1" applyFont="1" applyFill="1" applyBorder="1" applyAlignment="1">
      <alignment horizontal="center" vertical="center"/>
    </xf>
    <xf numFmtId="10" fontId="20" fillId="2" borderId="18" xfId="3" applyNumberFormat="1" applyFont="1" applyFill="1" applyBorder="1" applyAlignment="1">
      <alignment horizontal="center" vertical="center"/>
    </xf>
    <xf numFmtId="166" fontId="20" fillId="2" borderId="54" xfId="0" applyNumberFormat="1" applyFont="1" applyFill="1" applyBorder="1" applyAlignment="1">
      <alignment horizontal="center" vertical="center"/>
    </xf>
    <xf numFmtId="0" fontId="49" fillId="5" borderId="3" xfId="0" applyFont="1" applyFill="1" applyBorder="1" applyAlignment="1">
      <alignment horizontal="center"/>
    </xf>
    <xf numFmtId="0" fontId="22" fillId="0" borderId="12" xfId="0" applyFont="1" applyBorder="1" applyAlignment="1">
      <alignment vertical="top" wrapText="1"/>
    </xf>
    <xf numFmtId="0" fontId="22" fillId="0" borderId="11" xfId="0" applyFont="1" applyBorder="1" applyAlignment="1">
      <alignment wrapText="1"/>
    </xf>
    <xf numFmtId="0" fontId="22" fillId="0" borderId="10" xfId="0" applyFont="1" applyBorder="1" applyAlignment="1">
      <alignment vertical="top" wrapText="1"/>
    </xf>
    <xf numFmtId="0" fontId="11" fillId="0" borderId="6" xfId="0" applyFont="1" applyBorder="1" applyAlignment="1">
      <alignment vertical="top"/>
    </xf>
    <xf numFmtId="0" fontId="0" fillId="0" borderId="8" xfId="0" applyBorder="1"/>
    <xf numFmtId="0" fontId="0" fillId="0" borderId="11" xfId="0" applyBorder="1"/>
    <xf numFmtId="0" fontId="0" fillId="0" borderId="6" xfId="0" applyBorder="1"/>
    <xf numFmtId="10" fontId="27" fillId="2" borderId="0" xfId="17" applyNumberFormat="1" applyFont="1" applyFill="1"/>
    <xf numFmtId="0" fontId="27" fillId="0" borderId="3" xfId="17" applyFont="1" applyBorder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4" fontId="7" fillId="5" borderId="0" xfId="8" applyNumberFormat="1" applyFont="1" applyFill="1" applyBorder="1" applyAlignment="1" applyProtection="1">
      <alignment vertical="center"/>
    </xf>
    <xf numFmtId="0" fontId="11" fillId="5" borderId="0" xfId="0" applyFont="1" applyFill="1" applyAlignment="1">
      <alignment horizontal="center" vertical="center" wrapText="1"/>
    </xf>
    <xf numFmtId="0" fontId="42" fillId="2" borderId="4" xfId="0" applyFont="1" applyFill="1" applyBorder="1" applyAlignment="1">
      <alignment horizontal="center" vertical="center" wrapText="1"/>
    </xf>
    <xf numFmtId="49" fontId="11" fillId="5" borderId="4" xfId="0" applyNumberFormat="1" applyFont="1" applyFill="1" applyBorder="1" applyAlignment="1">
      <alignment horizontal="center" vertical="center" wrapText="1"/>
    </xf>
    <xf numFmtId="49" fontId="11" fillId="8" borderId="4" xfId="0" applyNumberFormat="1" applyFont="1" applyFill="1" applyBorder="1" applyAlignment="1">
      <alignment horizontal="center" vertical="center" wrapText="1"/>
    </xf>
    <xf numFmtId="166" fontId="7" fillId="8" borderId="4" xfId="8" applyNumberFormat="1" applyFont="1" applyFill="1" applyBorder="1" applyAlignment="1" applyProtection="1">
      <alignment horizontal="right" vertical="center" wrapText="1"/>
    </xf>
    <xf numFmtId="0" fontId="54" fillId="2" borderId="0" xfId="0" applyFont="1" applyFill="1" applyAlignment="1">
      <alignment vertical="center"/>
    </xf>
    <xf numFmtId="0" fontId="42" fillId="2" borderId="4" xfId="0" applyFont="1" applyFill="1" applyBorder="1" applyAlignment="1">
      <alignment horizontal="right" vertical="center"/>
    </xf>
    <xf numFmtId="0" fontId="54" fillId="0" borderId="0" xfId="0" applyFont="1" applyAlignment="1">
      <alignment vertical="center"/>
    </xf>
    <xf numFmtId="0" fontId="12" fillId="5" borderId="3" xfId="14" applyFont="1" applyFill="1" applyBorder="1" applyAlignment="1">
      <alignment horizontal="center"/>
    </xf>
    <xf numFmtId="0" fontId="10" fillId="0" borderId="4" xfId="0" applyFont="1" applyBorder="1" applyAlignment="1">
      <alignment vertical="center"/>
    </xf>
    <xf numFmtId="166" fontId="0" fillId="2" borderId="0" xfId="0" applyNumberFormat="1" applyFill="1" applyAlignment="1">
      <alignment vertical="center"/>
    </xf>
    <xf numFmtId="43" fontId="9" fillId="2" borderId="0" xfId="8" applyFont="1" applyFill="1" applyBorder="1" applyAlignment="1" applyProtection="1">
      <alignment horizontal="right" vertical="center" wrapText="1"/>
    </xf>
    <xf numFmtId="49" fontId="10" fillId="0" borderId="38" xfId="14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center" vertical="center" wrapText="1"/>
    </xf>
    <xf numFmtId="0" fontId="7" fillId="8" borderId="1" xfId="17" applyFont="1" applyFill="1" applyBorder="1" applyAlignment="1">
      <alignment horizontal="center" vertical="center"/>
    </xf>
    <xf numFmtId="0" fontId="9" fillId="0" borderId="4" xfId="0" applyFont="1" applyBorder="1" applyAlignment="1">
      <alignment horizontal="right" vertical="center" wrapText="1"/>
    </xf>
    <xf numFmtId="166" fontId="0" fillId="0" borderId="0" xfId="0" applyNumberFormat="1"/>
    <xf numFmtId="10" fontId="8" fillId="2" borderId="0" xfId="3" applyNumberFormat="1" applyFont="1" applyFill="1" applyAlignment="1">
      <alignment vertical="center"/>
    </xf>
    <xf numFmtId="168" fontId="9" fillId="2" borderId="3" xfId="8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vertical="center"/>
    </xf>
    <xf numFmtId="43" fontId="9" fillId="2" borderId="4" xfId="8" applyFont="1" applyFill="1" applyBorder="1" applyAlignment="1">
      <alignment vertical="center"/>
    </xf>
    <xf numFmtId="49" fontId="7" fillId="7" borderId="4" xfId="0" applyNumberFormat="1" applyFont="1" applyFill="1" applyBorder="1" applyAlignment="1">
      <alignment horizontal="center" vertical="center" wrapText="1"/>
    </xf>
    <xf numFmtId="49" fontId="11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43" fontId="9" fillId="7" borderId="4" xfId="8" applyFont="1" applyFill="1" applyBorder="1" applyAlignment="1" applyProtection="1">
      <alignment horizontal="right" vertical="center" wrapText="1"/>
    </xf>
    <xf numFmtId="4" fontId="9" fillId="7" borderId="4" xfId="8" applyNumberFormat="1" applyFont="1" applyFill="1" applyBorder="1" applyAlignment="1" applyProtection="1">
      <alignment horizontal="right" vertical="center" wrapText="1"/>
    </xf>
    <xf numFmtId="166" fontId="7" fillId="7" borderId="4" xfId="8" applyNumberFormat="1" applyFont="1" applyFill="1" applyBorder="1" applyAlignment="1" applyProtection="1">
      <alignment horizontal="right" vertical="center" wrapText="1"/>
    </xf>
    <xf numFmtId="0" fontId="9" fillId="5" borderId="4" xfId="0" applyFont="1" applyFill="1" applyBorder="1" applyAlignment="1">
      <alignment vertical="center"/>
    </xf>
    <xf numFmtId="0" fontId="42" fillId="5" borderId="4" xfId="0" applyFont="1" applyFill="1" applyBorder="1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4" fontId="12" fillId="2" borderId="10" xfId="3" applyNumberFormat="1" applyFont="1" applyFill="1" applyBorder="1" applyAlignment="1" applyProtection="1">
      <alignment vertical="center" wrapText="1"/>
    </xf>
    <xf numFmtId="4" fontId="12" fillId="2" borderId="10" xfId="3" applyNumberFormat="1" applyFont="1" applyFill="1" applyBorder="1" applyAlignment="1" applyProtection="1">
      <alignment horizontal="right" vertical="center" wrapText="1"/>
    </xf>
    <xf numFmtId="0" fontId="11" fillId="2" borderId="10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24" fillId="2" borderId="10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left" vertical="center" wrapText="1"/>
    </xf>
    <xf numFmtId="2" fontId="10" fillId="2" borderId="10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4" fontId="12" fillId="2" borderId="10" xfId="8" applyNumberFormat="1" applyFont="1" applyFill="1" applyBorder="1" applyAlignment="1" applyProtection="1">
      <alignment vertical="center" wrapText="1"/>
    </xf>
    <xf numFmtId="0" fontId="12" fillId="2" borderId="4" xfId="0" applyFont="1" applyFill="1" applyBorder="1" applyAlignment="1">
      <alignment horizontal="right" vertical="center" wrapText="1"/>
    </xf>
    <xf numFmtId="2" fontId="10" fillId="2" borderId="10" xfId="0" applyNumberFormat="1" applyFont="1" applyFill="1" applyBorder="1" applyAlignment="1">
      <alignment horizontal="left" vertical="center" wrapText="1"/>
    </xf>
    <xf numFmtId="43" fontId="0" fillId="2" borderId="10" xfId="8" applyFont="1" applyFill="1" applyBorder="1" applyAlignment="1">
      <alignment vertical="center"/>
    </xf>
    <xf numFmtId="0" fontId="12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43" fontId="14" fillId="2" borderId="13" xfId="8" applyFont="1" applyFill="1" applyBorder="1" applyAlignment="1" applyProtection="1">
      <alignment horizontal="center" vertical="center" wrapText="1"/>
    </xf>
    <xf numFmtId="4" fontId="12" fillId="2" borderId="13" xfId="8" applyNumberFormat="1" applyFont="1" applyFill="1" applyBorder="1" applyAlignment="1" applyProtection="1">
      <alignment horizontal="center" vertical="center" wrapText="1"/>
    </xf>
    <xf numFmtId="49" fontId="20" fillId="5" borderId="3" xfId="17" applyNumberFormat="1" applyFont="1" applyFill="1" applyBorder="1" applyAlignment="1">
      <alignment horizontal="center" vertical="center" wrapText="1"/>
    </xf>
    <xf numFmtId="49" fontId="20" fillId="5" borderId="39" xfId="17" applyNumberFormat="1" applyFont="1" applyFill="1" applyBorder="1" applyAlignment="1">
      <alignment horizontal="center" vertical="center" wrapText="1"/>
    </xf>
    <xf numFmtId="0" fontId="20" fillId="5" borderId="39" xfId="17" applyFont="1" applyFill="1" applyBorder="1" applyAlignment="1">
      <alignment horizontal="center" vertical="center" wrapText="1"/>
    </xf>
    <xf numFmtId="49" fontId="20" fillId="7" borderId="1" xfId="17" applyNumberFormat="1" applyFont="1" applyFill="1" applyBorder="1" applyAlignment="1">
      <alignment horizontal="center" vertical="center" wrapText="1"/>
    </xf>
    <xf numFmtId="49" fontId="20" fillId="7" borderId="4" xfId="17" applyNumberFormat="1" applyFont="1" applyFill="1" applyBorder="1" applyAlignment="1">
      <alignment horizontal="center" vertical="center" wrapText="1"/>
    </xf>
    <xf numFmtId="0" fontId="20" fillId="7" borderId="2" xfId="17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horizontal="center" vertical="center" wrapText="1"/>
    </xf>
    <xf numFmtId="2" fontId="20" fillId="3" borderId="1" xfId="17" applyNumberFormat="1" applyFont="1" applyFill="1" applyBorder="1" applyAlignment="1">
      <alignment horizontal="center" vertical="center" wrapText="1"/>
    </xf>
    <xf numFmtId="2" fontId="27" fillId="3" borderId="1" xfId="17" applyNumberFormat="1" applyFont="1" applyFill="1" applyBorder="1" applyAlignment="1">
      <alignment horizontal="center" vertical="center"/>
    </xf>
    <xf numFmtId="0" fontId="46" fillId="0" borderId="3" xfId="17" applyFont="1" applyBorder="1" applyAlignment="1">
      <alignment horizontal="center" vertical="center"/>
    </xf>
    <xf numFmtId="0" fontId="46" fillId="0" borderId="3" xfId="17" applyFont="1" applyBorder="1" applyAlignment="1">
      <alignment horizontal="center" vertical="center" wrapText="1"/>
    </xf>
    <xf numFmtId="0" fontId="46" fillId="0" borderId="1" xfId="17" applyFont="1" applyBorder="1" applyAlignment="1">
      <alignment horizontal="center" vertical="center"/>
    </xf>
    <xf numFmtId="0" fontId="45" fillId="2" borderId="3" xfId="17" applyFont="1" applyFill="1" applyBorder="1" applyAlignment="1">
      <alignment horizontal="center" vertical="center" wrapText="1"/>
    </xf>
    <xf numFmtId="49" fontId="27" fillId="2" borderId="0" xfId="17" applyNumberFormat="1" applyFont="1" applyFill="1"/>
    <xf numFmtId="0" fontId="42" fillId="2" borderId="0" xfId="0" applyFont="1" applyFill="1" applyAlignment="1">
      <alignment horizontal="center" vertical="center" wrapText="1"/>
    </xf>
    <xf numFmtId="2" fontId="20" fillId="3" borderId="6" xfId="17" applyNumberFormat="1" applyFont="1" applyFill="1" applyBorder="1" applyAlignment="1">
      <alignment horizontal="center" vertical="center" wrapText="1"/>
    </xf>
    <xf numFmtId="0" fontId="20" fillId="2" borderId="5" xfId="17" applyFont="1" applyFill="1" applyBorder="1" applyAlignment="1">
      <alignment horizontal="center" vertical="center" wrapText="1"/>
    </xf>
    <xf numFmtId="0" fontId="7" fillId="8" borderId="8" xfId="17" applyFont="1" applyFill="1" applyBorder="1" applyAlignment="1">
      <alignment horizontal="center" vertical="center"/>
    </xf>
    <xf numFmtId="0" fontId="27" fillId="8" borderId="13" xfId="17" applyFont="1" applyFill="1" applyBorder="1" applyAlignment="1">
      <alignment vertical="center"/>
    </xf>
    <xf numFmtId="0" fontId="7" fillId="8" borderId="13" xfId="17" applyFont="1" applyFill="1" applyBorder="1" applyAlignment="1">
      <alignment vertical="center"/>
    </xf>
    <xf numFmtId="0" fontId="7" fillId="8" borderId="9" xfId="17" applyFont="1" applyFill="1" applyBorder="1" applyAlignment="1">
      <alignment vertical="center"/>
    </xf>
    <xf numFmtId="0" fontId="20" fillId="14" borderId="1" xfId="17" applyFont="1" applyFill="1" applyBorder="1" applyAlignment="1">
      <alignment horizontal="center" vertical="center" wrapText="1"/>
    </xf>
    <xf numFmtId="0" fontId="20" fillId="14" borderId="4" xfId="17" applyFont="1" applyFill="1" applyBorder="1" applyAlignment="1">
      <alignment horizontal="center" vertical="center" wrapText="1"/>
    </xf>
    <xf numFmtId="0" fontId="20" fillId="14" borderId="2" xfId="17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vertical="center"/>
    </xf>
    <xf numFmtId="43" fontId="8" fillId="2" borderId="0" xfId="0" applyNumberFormat="1" applyFont="1" applyFill="1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43" fontId="49" fillId="2" borderId="0" xfId="8" applyFont="1" applyFill="1" applyAlignment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43" fontId="49" fillId="2" borderId="0" xfId="8" applyFont="1" applyFill="1" applyAlignment="1">
      <alignment horizontal="right" vertical="center"/>
    </xf>
    <xf numFmtId="0" fontId="55" fillId="2" borderId="13" xfId="0" applyFont="1" applyFill="1" applyBorder="1" applyAlignment="1">
      <alignment vertical="center"/>
    </xf>
    <xf numFmtId="49" fontId="7" fillId="5" borderId="0" xfId="0" applyNumberFormat="1" applyFont="1" applyFill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12" fillId="0" borderId="13" xfId="0" applyFont="1" applyBorder="1" applyAlignment="1">
      <alignment horizontal="center" vertical="center" wrapText="1"/>
    </xf>
    <xf numFmtId="2" fontId="7" fillId="15" borderId="3" xfId="8" applyNumberFormat="1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 vertical="center" wrapText="1"/>
    </xf>
    <xf numFmtId="49" fontId="7" fillId="6" borderId="6" xfId="17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vertical="center" wrapText="1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8" fillId="0" borderId="6" xfId="0" applyFont="1" applyBorder="1"/>
    <xf numFmtId="0" fontId="8" fillId="0" borderId="10" xfId="0" applyFont="1" applyBorder="1"/>
    <xf numFmtId="2" fontId="10" fillId="0" borderId="10" xfId="0" applyNumberFormat="1" applyFont="1" applyBorder="1" applyAlignment="1">
      <alignment horizontal="center" vertical="center"/>
    </xf>
    <xf numFmtId="0" fontId="56" fillId="0" borderId="7" xfId="0" applyFont="1" applyBorder="1"/>
    <xf numFmtId="0" fontId="14" fillId="0" borderId="3" xfId="0" applyFont="1" applyBorder="1" applyAlignment="1">
      <alignment horizontal="center" vertical="center"/>
    </xf>
    <xf numFmtId="2" fontId="56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8" fillId="0" borderId="11" xfId="0" applyFont="1" applyBorder="1"/>
    <xf numFmtId="0" fontId="56" fillId="0" borderId="12" xfId="0" applyFont="1" applyBorder="1"/>
    <xf numFmtId="2" fontId="10" fillId="0" borderId="3" xfId="0" applyNumberFormat="1" applyFont="1" applyBorder="1" applyAlignment="1">
      <alignment horizontal="center" vertical="center"/>
    </xf>
    <xf numFmtId="0" fontId="56" fillId="0" borderId="11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2" fontId="10" fillId="0" borderId="39" xfId="0" applyNumberFormat="1" applyFont="1" applyBorder="1" applyAlignment="1">
      <alignment horizontal="center" vertical="center"/>
    </xf>
    <xf numFmtId="0" fontId="56" fillId="0" borderId="8" xfId="0" applyFont="1" applyBorder="1"/>
    <xf numFmtId="0" fontId="56" fillId="0" borderId="13" xfId="0" applyFont="1" applyBorder="1"/>
    <xf numFmtId="0" fontId="56" fillId="0" borderId="9" xfId="0" applyFont="1" applyBorder="1"/>
    <xf numFmtId="0" fontId="16" fillId="0" borderId="12" xfId="0" applyFont="1" applyBorder="1" applyAlignment="1">
      <alignment vertical="center"/>
    </xf>
    <xf numFmtId="0" fontId="12" fillId="3" borderId="3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4" fontId="10" fillId="16" borderId="3" xfId="0" applyNumberFormat="1" applyFont="1" applyFill="1" applyBorder="1" applyAlignment="1">
      <alignment horizontal="right" vertical="center"/>
    </xf>
    <xf numFmtId="0" fontId="8" fillId="0" borderId="3" xfId="0" applyFont="1" applyBorder="1"/>
    <xf numFmtId="4" fontId="12" fillId="0" borderId="3" xfId="0" applyNumberFormat="1" applyFont="1" applyBorder="1" applyAlignment="1">
      <alignment horizontal="right" vertical="center"/>
    </xf>
    <xf numFmtId="4" fontId="57" fillId="16" borderId="3" xfId="0" applyNumberFormat="1" applyFont="1" applyFill="1" applyBorder="1" applyAlignment="1">
      <alignment horizontal="right" vertical="center"/>
    </xf>
    <xf numFmtId="0" fontId="58" fillId="0" borderId="3" xfId="0" applyFont="1" applyBorder="1" applyAlignment="1">
      <alignment horizontal="right" vertical="center"/>
    </xf>
    <xf numFmtId="4" fontId="10" fillId="0" borderId="3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59" fillId="0" borderId="0" xfId="0" applyFont="1"/>
    <xf numFmtId="0" fontId="60" fillId="0" borderId="0" xfId="0" applyFont="1"/>
    <xf numFmtId="9" fontId="10" fillId="16" borderId="3" xfId="3" applyFont="1" applyFill="1" applyBorder="1" applyAlignment="1">
      <alignment horizontal="right" vertical="center"/>
    </xf>
    <xf numFmtId="9" fontId="10" fillId="0" borderId="3" xfId="3" applyFont="1" applyFill="1" applyBorder="1" applyAlignment="1">
      <alignment horizontal="right" vertical="center"/>
    </xf>
    <xf numFmtId="9" fontId="10" fillId="16" borderId="3" xfId="0" applyNumberFormat="1" applyFont="1" applyFill="1" applyBorder="1" applyAlignment="1">
      <alignment horizontal="right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 wrapText="1"/>
    </xf>
    <xf numFmtId="9" fontId="10" fillId="0" borderId="3" xfId="0" applyNumberFormat="1" applyFont="1" applyBorder="1" applyAlignment="1">
      <alignment horizontal="right" vertical="center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 vertical="center" textRotation="90" wrapText="1"/>
    </xf>
    <xf numFmtId="169" fontId="10" fillId="16" borderId="3" xfId="0" applyNumberFormat="1" applyFont="1" applyFill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right" vertical="center"/>
    </xf>
    <xf numFmtId="170" fontId="10" fillId="0" borderId="3" xfId="0" applyNumberFormat="1" applyFont="1" applyBorder="1" applyAlignment="1">
      <alignment horizontal="right" vertical="center"/>
    </xf>
    <xf numFmtId="169" fontId="10" fillId="0" borderId="3" xfId="0" applyNumberFormat="1" applyFont="1" applyBorder="1" applyAlignment="1">
      <alignment horizontal="right" vertical="center"/>
    </xf>
    <xf numFmtId="4" fontId="56" fillId="0" borderId="3" xfId="0" applyNumberFormat="1" applyFont="1" applyBorder="1" applyAlignment="1">
      <alignment horizontal="right"/>
    </xf>
    <xf numFmtId="10" fontId="11" fillId="2" borderId="4" xfId="3" applyNumberFormat="1" applyFont="1" applyFill="1" applyBorder="1" applyAlignment="1" applyProtection="1">
      <alignment horizontal="left" vertical="center"/>
    </xf>
    <xf numFmtId="2" fontId="10" fillId="0" borderId="0" xfId="0" applyNumberFormat="1" applyFont="1" applyAlignment="1">
      <alignment horizontal="center" vertical="center"/>
    </xf>
    <xf numFmtId="0" fontId="56" fillId="0" borderId="0" xfId="0" applyFont="1"/>
    <xf numFmtId="0" fontId="16" fillId="0" borderId="0" xfId="0" applyFont="1" applyAlignment="1">
      <alignment horizontal="center" vertical="center"/>
    </xf>
    <xf numFmtId="0" fontId="8" fillId="0" borderId="12" xfId="0" applyFont="1" applyBorder="1"/>
    <xf numFmtId="0" fontId="59" fillId="0" borderId="12" xfId="0" applyFont="1" applyBorder="1"/>
    <xf numFmtId="0" fontId="60" fillId="0" borderId="12" xfId="0" applyFont="1" applyBorder="1"/>
    <xf numFmtId="4" fontId="10" fillId="0" borderId="0" xfId="0" applyNumberFormat="1" applyFont="1" applyAlignment="1">
      <alignment horizontal="center" vertical="center"/>
    </xf>
    <xf numFmtId="4" fontId="8" fillId="0" borderId="0" xfId="0" applyNumberFormat="1" applyFont="1"/>
    <xf numFmtId="0" fontId="8" fillId="0" borderId="7" xfId="0" applyFont="1" applyBorder="1"/>
    <xf numFmtId="0" fontId="8" fillId="17" borderId="0" xfId="0" applyFont="1" applyFill="1"/>
    <xf numFmtId="0" fontId="8" fillId="0" borderId="8" xfId="0" applyFont="1" applyBorder="1"/>
    <xf numFmtId="0" fontId="8" fillId="0" borderId="13" xfId="0" applyFont="1" applyBorder="1"/>
    <xf numFmtId="0" fontId="8" fillId="0" borderId="9" xfId="0" applyFont="1" applyBorder="1"/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8" fillId="2" borderId="6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58" fillId="2" borderId="8" xfId="0" applyFont="1" applyFill="1" applyBorder="1" applyAlignment="1">
      <alignment vertical="center"/>
    </xf>
    <xf numFmtId="0" fontId="54" fillId="0" borderId="13" xfId="0" applyFont="1" applyBorder="1" applyAlignment="1">
      <alignment vertical="center"/>
    </xf>
    <xf numFmtId="0" fontId="0" fillId="0" borderId="13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166" fontId="7" fillId="5" borderId="0" xfId="8" applyNumberFormat="1" applyFont="1" applyFill="1" applyBorder="1" applyAlignment="1" applyProtection="1">
      <alignment horizontal="left" vertical="center" wrapText="1"/>
    </xf>
    <xf numFmtId="43" fontId="7" fillId="2" borderId="4" xfId="8" applyFont="1" applyFill="1" applyBorder="1" applyAlignment="1" applyProtection="1">
      <alignment horizontal="left" vertical="center" wrapText="1"/>
    </xf>
    <xf numFmtId="43" fontId="9" fillId="2" borderId="4" xfId="8" applyFont="1" applyFill="1" applyBorder="1" applyAlignment="1" applyProtection="1">
      <alignment horizontal="left" vertical="center" wrapText="1"/>
    </xf>
    <xf numFmtId="166" fontId="7" fillId="5" borderId="4" xfId="8" applyNumberFormat="1" applyFont="1" applyFill="1" applyBorder="1" applyAlignment="1" applyProtection="1">
      <alignment horizontal="left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58" fillId="2" borderId="1" xfId="0" applyFont="1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54" fillId="0" borderId="4" xfId="0" applyFont="1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2" fontId="62" fillId="2" borderId="0" xfId="17" applyNumberFormat="1" applyFont="1" applyFill="1"/>
    <xf numFmtId="0" fontId="9" fillId="0" borderId="3" xfId="17" applyFont="1" applyBorder="1" applyAlignment="1">
      <alignment horizontal="center" vertical="center"/>
    </xf>
    <xf numFmtId="0" fontId="42" fillId="2" borderId="3" xfId="17" applyFont="1" applyFill="1" applyBorder="1" applyAlignment="1">
      <alignment horizontal="center" vertical="center" wrapText="1"/>
    </xf>
    <xf numFmtId="0" fontId="7" fillId="2" borderId="3" xfId="17" applyFont="1" applyFill="1" applyBorder="1" applyAlignment="1">
      <alignment horizontal="center" vertical="center" wrapText="1"/>
    </xf>
    <xf numFmtId="49" fontId="7" fillId="5" borderId="3" xfId="17" applyNumberFormat="1" applyFont="1" applyFill="1" applyBorder="1" applyAlignment="1">
      <alignment horizontal="center" vertical="center" wrapText="1"/>
    </xf>
    <xf numFmtId="0" fontId="7" fillId="5" borderId="3" xfId="17" applyFont="1" applyFill="1" applyBorder="1" applyAlignment="1">
      <alignment horizontal="center" vertical="center" wrapText="1"/>
    </xf>
    <xf numFmtId="0" fontId="9" fillId="2" borderId="3" xfId="17" applyFont="1" applyFill="1" applyBorder="1" applyAlignment="1">
      <alignment horizontal="center" vertical="center" wrapText="1"/>
    </xf>
    <xf numFmtId="0" fontId="27" fillId="17" borderId="0" xfId="17" applyFont="1" applyFill="1"/>
    <xf numFmtId="0" fontId="20" fillId="5" borderId="0" xfId="17" applyFont="1" applyFill="1" applyAlignment="1">
      <alignment horizontal="center" vertical="center" wrapText="1"/>
    </xf>
    <xf numFmtId="10" fontId="0" fillId="2" borderId="0" xfId="3" applyNumberFormat="1" applyFont="1" applyFill="1" applyAlignment="1">
      <alignment vertical="center"/>
    </xf>
    <xf numFmtId="0" fontId="12" fillId="2" borderId="11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12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9" xfId="0" applyFont="1" applyFill="1" applyBorder="1" applyAlignment="1">
      <alignment wrapText="1"/>
    </xf>
    <xf numFmtId="2" fontId="7" fillId="3" borderId="1" xfId="17" applyNumberFormat="1" applyFont="1" applyFill="1" applyBorder="1" applyAlignment="1">
      <alignment horizontal="center" vertical="center" wrapText="1"/>
    </xf>
    <xf numFmtId="0" fontId="9" fillId="0" borderId="3" xfId="17" applyFont="1" applyBorder="1" applyAlignment="1">
      <alignment horizontal="center" vertical="center" wrapText="1"/>
    </xf>
    <xf numFmtId="2" fontId="9" fillId="3" borderId="1" xfId="17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43" fontId="63" fillId="0" borderId="13" xfId="8" applyFont="1" applyBorder="1" applyAlignment="1" applyProtection="1">
      <alignment horizontal="center" vertical="center" wrapText="1"/>
    </xf>
    <xf numFmtId="0" fontId="39" fillId="2" borderId="4" xfId="0" applyFont="1" applyFill="1" applyBorder="1" applyAlignment="1">
      <alignment horizontal="center" vertical="center" wrapText="1"/>
    </xf>
    <xf numFmtId="0" fontId="39" fillId="2" borderId="13" xfId="0" applyFont="1" applyFill="1" applyBorder="1" applyAlignment="1">
      <alignment horizontal="center" vertical="center" wrapText="1"/>
    </xf>
    <xf numFmtId="0" fontId="59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vertical="center" wrapText="1"/>
    </xf>
    <xf numFmtId="43" fontId="39" fillId="2" borderId="4" xfId="8" applyFont="1" applyFill="1" applyBorder="1" applyAlignment="1" applyProtection="1">
      <alignment horizontal="right" vertical="center" wrapText="1"/>
    </xf>
    <xf numFmtId="4" fontId="39" fillId="2" borderId="4" xfId="8" applyNumberFormat="1" applyFont="1" applyFill="1" applyBorder="1" applyAlignment="1">
      <alignment horizontal="right" vertical="center" wrapText="1"/>
    </xf>
    <xf numFmtId="0" fontId="9" fillId="6" borderId="0" xfId="17" applyFont="1" applyFill="1" applyAlignment="1">
      <alignment vertical="center"/>
    </xf>
    <xf numFmtId="0" fontId="9" fillId="8" borderId="4" xfId="17" applyFont="1" applyFill="1" applyBorder="1" applyAlignment="1">
      <alignment vertical="center"/>
    </xf>
    <xf numFmtId="0" fontId="9" fillId="7" borderId="4" xfId="17" applyFont="1" applyFill="1" applyBorder="1" applyAlignment="1">
      <alignment vertical="center"/>
    </xf>
    <xf numFmtId="0" fontId="11" fillId="0" borderId="3" xfId="17" applyFont="1" applyBorder="1" applyAlignment="1">
      <alignment horizontal="center" vertical="center" wrapText="1"/>
    </xf>
    <xf numFmtId="0" fontId="11" fillId="0" borderId="1" xfId="17" applyFont="1" applyBorder="1" applyAlignment="1">
      <alignment horizontal="center" vertical="center"/>
    </xf>
    <xf numFmtId="0" fontId="11" fillId="0" borderId="3" xfId="17" applyFont="1" applyBorder="1" applyAlignment="1">
      <alignment horizontal="center" vertical="center"/>
    </xf>
    <xf numFmtId="0" fontId="9" fillId="2" borderId="0" xfId="17" applyFont="1" applyFill="1"/>
    <xf numFmtId="2" fontId="9" fillId="2" borderId="0" xfId="17" applyNumberFormat="1" applyFont="1" applyFill="1"/>
    <xf numFmtId="0" fontId="9" fillId="0" borderId="0" xfId="17" applyFont="1"/>
    <xf numFmtId="2" fontId="7" fillId="3" borderId="6" xfId="17" applyNumberFormat="1" applyFont="1" applyFill="1" applyBorder="1" applyAlignment="1">
      <alignment horizontal="center" vertical="center" wrapText="1"/>
    </xf>
    <xf numFmtId="0" fontId="7" fillId="2" borderId="5" xfId="17" applyFont="1" applyFill="1" applyBorder="1" applyAlignment="1">
      <alignment horizontal="center" vertical="center" wrapText="1"/>
    </xf>
    <xf numFmtId="0" fontId="9" fillId="0" borderId="1" xfId="17" applyFont="1" applyBorder="1" applyAlignment="1">
      <alignment vertical="center"/>
    </xf>
    <xf numFmtId="0" fontId="28" fillId="6" borderId="33" xfId="14" applyFont="1" applyFill="1" applyBorder="1" applyAlignment="1" applyProtection="1">
      <alignment horizontal="center" vertical="center"/>
      <protection locked="0"/>
    </xf>
    <xf numFmtId="0" fontId="28" fillId="6" borderId="34" xfId="14" applyFont="1" applyFill="1" applyBorder="1" applyAlignment="1" applyProtection="1">
      <alignment horizontal="center" vertical="center"/>
      <protection locked="0"/>
    </xf>
    <xf numFmtId="0" fontId="34" fillId="6" borderId="27" xfId="14" applyFont="1" applyFill="1" applyBorder="1" applyAlignment="1" applyProtection="1">
      <alignment horizontal="center" vertical="center"/>
      <protection locked="0"/>
    </xf>
    <xf numFmtId="0" fontId="34" fillId="6" borderId="28" xfId="14" applyFont="1" applyFill="1" applyBorder="1" applyAlignment="1" applyProtection="1">
      <alignment horizontal="center" vertical="center"/>
      <protection locked="0"/>
    </xf>
    <xf numFmtId="0" fontId="55" fillId="2" borderId="13" xfId="0" applyFont="1" applyFill="1" applyBorder="1" applyAlignment="1">
      <alignment horizontal="center" vertical="center"/>
    </xf>
    <xf numFmtId="43" fontId="9" fillId="2" borderId="6" xfId="8" applyFont="1" applyFill="1" applyBorder="1" applyAlignment="1" applyProtection="1">
      <alignment horizontal="center" vertical="center" wrapText="1"/>
    </xf>
    <xf numFmtId="43" fontId="9" fillId="2" borderId="10" xfId="8" applyFont="1" applyFill="1" applyBorder="1" applyAlignment="1" applyProtection="1">
      <alignment horizontal="center" vertical="center" wrapText="1"/>
    </xf>
    <xf numFmtId="43" fontId="9" fillId="2" borderId="7" xfId="8" applyFont="1" applyFill="1" applyBorder="1" applyAlignment="1" applyProtection="1">
      <alignment horizontal="center" vertical="center" wrapText="1"/>
    </xf>
    <xf numFmtId="43" fontId="9" fillId="2" borderId="11" xfId="8" applyFont="1" applyFill="1" applyBorder="1" applyAlignment="1" applyProtection="1">
      <alignment horizontal="center" vertical="center" wrapText="1"/>
    </xf>
    <xf numFmtId="43" fontId="9" fillId="2" borderId="0" xfId="8" applyFont="1" applyFill="1" applyBorder="1" applyAlignment="1" applyProtection="1">
      <alignment horizontal="center" vertical="center" wrapText="1"/>
    </xf>
    <xf numFmtId="43" fontId="9" fillId="2" borderId="12" xfId="8" applyFont="1" applyFill="1" applyBorder="1" applyAlignment="1" applyProtection="1">
      <alignment horizontal="center" vertical="center" wrapText="1"/>
    </xf>
    <xf numFmtId="43" fontId="9" fillId="2" borderId="8" xfId="8" applyFont="1" applyFill="1" applyBorder="1" applyAlignment="1" applyProtection="1">
      <alignment horizontal="center" vertical="center" wrapText="1"/>
    </xf>
    <xf numFmtId="43" fontId="9" fillId="2" borderId="13" xfId="8" applyFont="1" applyFill="1" applyBorder="1" applyAlignment="1" applyProtection="1">
      <alignment horizontal="center" vertical="center" wrapText="1"/>
    </xf>
    <xf numFmtId="43" fontId="9" fillId="2" borderId="9" xfId="8" applyFont="1" applyFill="1" applyBorder="1" applyAlignment="1" applyProtection="1">
      <alignment horizontal="center" vertical="center" wrapText="1"/>
    </xf>
    <xf numFmtId="0" fontId="17" fillId="13" borderId="4" xfId="0" applyFont="1" applyFill="1" applyBorder="1" applyAlignment="1">
      <alignment horizontal="center" vertical="center" wrapText="1"/>
    </xf>
    <xf numFmtId="0" fontId="11" fillId="13" borderId="4" xfId="0" applyFont="1" applyFill="1" applyBorder="1" applyAlignment="1">
      <alignment horizontal="center" vertical="center" wrapText="1"/>
    </xf>
    <xf numFmtId="0" fontId="17" fillId="13" borderId="10" xfId="0" applyFont="1" applyFill="1" applyBorder="1" applyAlignment="1">
      <alignment horizontal="center" vertical="center" wrapText="1"/>
    </xf>
    <xf numFmtId="4" fontId="12" fillId="2" borderId="6" xfId="8" applyNumberFormat="1" applyFont="1" applyFill="1" applyBorder="1" applyAlignment="1" applyProtection="1">
      <alignment horizontal="center" vertical="center"/>
    </xf>
    <xf numFmtId="4" fontId="12" fillId="2" borderId="10" xfId="8" applyNumberFormat="1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14" fontId="12" fillId="2" borderId="10" xfId="3" applyNumberFormat="1" applyFont="1" applyFill="1" applyBorder="1" applyAlignment="1" applyProtection="1">
      <alignment horizontal="left" vertical="center" wrapText="1"/>
    </xf>
    <xf numFmtId="0" fontId="12" fillId="2" borderId="10" xfId="3" applyNumberFormat="1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" fontId="12" fillId="2" borderId="7" xfId="8" applyNumberFormat="1" applyFont="1" applyFill="1" applyBorder="1" applyAlignment="1" applyProtection="1">
      <alignment horizontal="center" vertical="center"/>
    </xf>
    <xf numFmtId="0" fontId="12" fillId="0" borderId="11" xfId="38" applyFont="1" applyBorder="1" applyAlignment="1">
      <alignment horizontal="center" vertical="center" wrapText="1"/>
    </xf>
    <xf numFmtId="0" fontId="12" fillId="0" borderId="12" xfId="38" applyFont="1" applyBorder="1" applyAlignment="1">
      <alignment horizontal="center" vertical="center" wrapText="1"/>
    </xf>
    <xf numFmtId="0" fontId="12" fillId="0" borderId="8" xfId="38" applyFont="1" applyBorder="1" applyAlignment="1">
      <alignment horizontal="center" vertical="center" wrapText="1"/>
    </xf>
    <xf numFmtId="0" fontId="12" fillId="0" borderId="9" xfId="38" applyFont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2" fontId="27" fillId="3" borderId="3" xfId="17" applyNumberFormat="1" applyFont="1" applyFill="1" applyBorder="1" applyAlignment="1">
      <alignment horizontal="center" vertical="center"/>
    </xf>
    <xf numFmtId="0" fontId="27" fillId="3" borderId="3" xfId="17" applyFont="1" applyFill="1" applyBorder="1" applyAlignment="1">
      <alignment horizontal="center" vertical="center"/>
    </xf>
    <xf numFmtId="0" fontId="20" fillId="5" borderId="1" xfId="17" applyFont="1" applyFill="1" applyBorder="1" applyAlignment="1">
      <alignment horizontal="left" vertical="center" wrapText="1"/>
    </xf>
    <xf numFmtId="0" fontId="20" fillId="5" borderId="4" xfId="17" applyFont="1" applyFill="1" applyBorder="1" applyAlignment="1">
      <alignment horizontal="left" vertical="center" wrapText="1"/>
    </xf>
    <xf numFmtId="0" fontId="20" fillId="5" borderId="2" xfId="17" applyFont="1" applyFill="1" applyBorder="1" applyAlignment="1">
      <alignment horizontal="left" vertical="center" wrapText="1"/>
    </xf>
    <xf numFmtId="0" fontId="27" fillId="0" borderId="1" xfId="17" applyFont="1" applyBorder="1" applyAlignment="1">
      <alignment horizontal="center" vertical="center"/>
    </xf>
    <xf numFmtId="0" fontId="27" fillId="0" borderId="4" xfId="17" applyFont="1" applyBorder="1" applyAlignment="1">
      <alignment horizontal="center" vertical="center"/>
    </xf>
    <xf numFmtId="0" fontId="27" fillId="0" borderId="2" xfId="17" applyFont="1" applyBorder="1" applyAlignment="1">
      <alignment horizontal="center" vertical="center"/>
    </xf>
    <xf numFmtId="0" fontId="27" fillId="0" borderId="3" xfId="17" applyFont="1" applyBorder="1" applyAlignment="1">
      <alignment horizontal="center" vertical="center" wrapText="1"/>
    </xf>
    <xf numFmtId="0" fontId="46" fillId="0" borderId="1" xfId="17" applyFont="1" applyBorder="1" applyAlignment="1">
      <alignment horizontal="right" vertical="center" wrapText="1"/>
    </xf>
    <xf numFmtId="0" fontId="46" fillId="0" borderId="4" xfId="17" applyFont="1" applyBorder="1" applyAlignment="1">
      <alignment horizontal="right" vertical="center" wrapText="1"/>
    </xf>
    <xf numFmtId="0" fontId="46" fillId="0" borderId="2" xfId="17" applyFont="1" applyBorder="1" applyAlignment="1">
      <alignment horizontal="right" vertical="center" wrapText="1"/>
    </xf>
    <xf numFmtId="2" fontId="20" fillId="3" borderId="1" xfId="17" applyNumberFormat="1" applyFont="1" applyFill="1" applyBorder="1" applyAlignment="1">
      <alignment horizontal="center" vertical="center" wrapText="1"/>
    </xf>
    <xf numFmtId="2" fontId="20" fillId="3" borderId="2" xfId="17" applyNumberFormat="1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horizontal="center" vertical="center"/>
    </xf>
    <xf numFmtId="0" fontId="27" fillId="0" borderId="6" xfId="17" applyFont="1" applyBorder="1" applyAlignment="1">
      <alignment horizontal="center" vertical="center"/>
    </xf>
    <xf numFmtId="0" fontId="27" fillId="0" borderId="10" xfId="17" applyFont="1" applyBorder="1" applyAlignment="1">
      <alignment horizontal="center" vertical="center"/>
    </xf>
    <xf numFmtId="0" fontId="27" fillId="0" borderId="7" xfId="17" applyFont="1" applyBorder="1" applyAlignment="1">
      <alignment horizontal="center" vertical="center"/>
    </xf>
    <xf numFmtId="0" fontId="27" fillId="0" borderId="11" xfId="17" applyFont="1" applyBorder="1" applyAlignment="1">
      <alignment horizontal="center" vertical="center"/>
    </xf>
    <xf numFmtId="0" fontId="27" fillId="0" borderId="0" xfId="17" applyFont="1" applyAlignment="1">
      <alignment horizontal="center" vertical="center"/>
    </xf>
    <xf numFmtId="0" fontId="27" fillId="0" borderId="12" xfId="17" applyFont="1" applyBorder="1" applyAlignment="1">
      <alignment horizontal="center" vertical="center"/>
    </xf>
    <xf numFmtId="0" fontId="27" fillId="0" borderId="8" xfId="17" applyFont="1" applyBorder="1" applyAlignment="1">
      <alignment horizontal="center" vertical="center"/>
    </xf>
    <xf numFmtId="0" fontId="27" fillId="0" borderId="13" xfId="17" applyFont="1" applyBorder="1" applyAlignment="1">
      <alignment horizontal="center" vertical="center"/>
    </xf>
    <xf numFmtId="0" fontId="27" fillId="0" borderId="9" xfId="17" applyFont="1" applyBorder="1" applyAlignment="1">
      <alignment horizontal="center" vertical="center"/>
    </xf>
    <xf numFmtId="0" fontId="7" fillId="5" borderId="1" xfId="17" applyFont="1" applyFill="1" applyBorder="1" applyAlignment="1">
      <alignment horizontal="left" vertical="center" wrapText="1"/>
    </xf>
    <xf numFmtId="0" fontId="7" fillId="5" borderId="4" xfId="17" applyFont="1" applyFill="1" applyBorder="1" applyAlignment="1">
      <alignment horizontal="left" vertical="center" wrapText="1"/>
    </xf>
    <xf numFmtId="0" fontId="7" fillId="5" borderId="2" xfId="17" applyFont="1" applyFill="1" applyBorder="1" applyAlignment="1">
      <alignment horizontal="left" vertical="center" wrapText="1"/>
    </xf>
    <xf numFmtId="0" fontId="27" fillId="2" borderId="5" xfId="17" applyFont="1" applyFill="1" applyBorder="1" applyAlignment="1">
      <alignment horizontal="center" vertical="center" wrapText="1"/>
    </xf>
    <xf numFmtId="0" fontId="27" fillId="2" borderId="36" xfId="17" applyFont="1" applyFill="1" applyBorder="1" applyAlignment="1">
      <alignment horizontal="center" vertical="center" wrapText="1"/>
    </xf>
    <xf numFmtId="0" fontId="27" fillId="2" borderId="39" xfId="17" applyFont="1" applyFill="1" applyBorder="1" applyAlignment="1">
      <alignment horizontal="center" vertical="center" wrapText="1"/>
    </xf>
    <xf numFmtId="2" fontId="27" fillId="3" borderId="1" xfId="17" applyNumberFormat="1" applyFont="1" applyFill="1" applyBorder="1" applyAlignment="1">
      <alignment horizontal="center" vertical="center"/>
    </xf>
    <xf numFmtId="2" fontId="27" fillId="3" borderId="2" xfId="17" applyNumberFormat="1" applyFont="1" applyFill="1" applyBorder="1" applyAlignment="1">
      <alignment horizontal="center" vertical="center"/>
    </xf>
    <xf numFmtId="0" fontId="9" fillId="0" borderId="1" xfId="17" applyFont="1" applyBorder="1" applyAlignment="1">
      <alignment horizontal="center" vertical="center"/>
    </xf>
    <xf numFmtId="0" fontId="9" fillId="0" borderId="4" xfId="17" applyFont="1" applyBorder="1" applyAlignment="1">
      <alignment horizontal="center" vertical="center"/>
    </xf>
    <xf numFmtId="0" fontId="9" fillId="0" borderId="2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 wrapText="1"/>
    </xf>
    <xf numFmtId="2" fontId="9" fillId="3" borderId="3" xfId="17" applyNumberFormat="1" applyFont="1" applyFill="1" applyBorder="1" applyAlignment="1">
      <alignment horizontal="center" vertical="center"/>
    </xf>
    <xf numFmtId="0" fontId="9" fillId="3" borderId="3" xfId="17" applyFont="1" applyFill="1" applyBorder="1" applyAlignment="1">
      <alignment horizontal="center" vertical="center"/>
    </xf>
    <xf numFmtId="2" fontId="7" fillId="3" borderId="1" xfId="17" applyNumberFormat="1" applyFont="1" applyFill="1" applyBorder="1" applyAlignment="1">
      <alignment horizontal="center" vertical="center" wrapText="1"/>
    </xf>
    <xf numFmtId="2" fontId="7" fillId="3" borderId="2" xfId="17" applyNumberFormat="1" applyFont="1" applyFill="1" applyBorder="1" applyAlignment="1">
      <alignment horizontal="center" vertical="center" wrapText="1"/>
    </xf>
    <xf numFmtId="0" fontId="11" fillId="0" borderId="1" xfId="17" applyFont="1" applyBorder="1" applyAlignment="1">
      <alignment horizontal="right" vertical="center" wrapText="1"/>
    </xf>
    <xf numFmtId="0" fontId="11" fillId="0" borderId="4" xfId="17" applyFont="1" applyBorder="1" applyAlignment="1">
      <alignment horizontal="right" vertical="center" wrapText="1"/>
    </xf>
    <xf numFmtId="0" fontId="11" fillId="0" borderId="2" xfId="17" applyFont="1" applyBorder="1" applyAlignment="1">
      <alignment horizontal="right" vertical="center" wrapText="1"/>
    </xf>
    <xf numFmtId="0" fontId="9" fillId="0" borderId="1" xfId="17" applyFont="1" applyBorder="1" applyAlignment="1">
      <alignment horizontal="left" vertical="center"/>
    </xf>
    <xf numFmtId="0" fontId="9" fillId="0" borderId="4" xfId="17" applyFont="1" applyBorder="1" applyAlignment="1">
      <alignment horizontal="left" vertical="center"/>
    </xf>
    <xf numFmtId="0" fontId="9" fillId="0" borderId="2" xfId="17" applyFont="1" applyBorder="1" applyAlignment="1">
      <alignment horizontal="left" vertical="center"/>
    </xf>
    <xf numFmtId="0" fontId="9" fillId="0" borderId="6" xfId="17" applyFont="1" applyBorder="1" applyAlignment="1">
      <alignment horizontal="center"/>
    </xf>
    <xf numFmtId="0" fontId="9" fillId="0" borderId="10" xfId="17" applyFont="1" applyBorder="1" applyAlignment="1">
      <alignment horizontal="center"/>
    </xf>
    <xf numFmtId="0" fontId="9" fillId="0" borderId="7" xfId="17" applyFont="1" applyBorder="1" applyAlignment="1">
      <alignment horizontal="center"/>
    </xf>
    <xf numFmtId="0" fontId="27" fillId="0" borderId="1" xfId="17" applyFont="1" applyBorder="1" applyAlignment="1">
      <alignment horizontal="center" vertical="center" wrapText="1"/>
    </xf>
    <xf numFmtId="0" fontId="27" fillId="0" borderId="2" xfId="17" applyFont="1" applyBorder="1" applyAlignment="1">
      <alignment horizontal="center" vertical="center" wrapText="1"/>
    </xf>
    <xf numFmtId="0" fontId="9" fillId="0" borderId="1" xfId="17" applyFont="1" applyBorder="1" applyAlignment="1">
      <alignment horizontal="center"/>
    </xf>
    <xf numFmtId="0" fontId="9" fillId="0" borderId="4" xfId="17" applyFont="1" applyBorder="1" applyAlignment="1">
      <alignment horizontal="center"/>
    </xf>
    <xf numFmtId="0" fontId="9" fillId="0" borderId="2" xfId="17" applyFont="1" applyBorder="1" applyAlignment="1">
      <alignment horizontal="center"/>
    </xf>
    <xf numFmtId="0" fontId="11" fillId="0" borderId="3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/>
    </xf>
    <xf numFmtId="0" fontId="9" fillId="2" borderId="5" xfId="17" applyFont="1" applyFill="1" applyBorder="1" applyAlignment="1">
      <alignment horizontal="center" vertical="center" wrapText="1"/>
    </xf>
    <xf numFmtId="0" fontId="9" fillId="2" borderId="36" xfId="17" applyFont="1" applyFill="1" applyBorder="1" applyAlignment="1">
      <alignment horizontal="center" vertical="center" wrapText="1"/>
    </xf>
    <xf numFmtId="0" fontId="9" fillId="0" borderId="6" xfId="17" applyFont="1" applyBorder="1" applyAlignment="1">
      <alignment horizontal="center" vertical="center"/>
    </xf>
    <xf numFmtId="0" fontId="9" fillId="0" borderId="10" xfId="17" applyFont="1" applyBorder="1" applyAlignment="1">
      <alignment horizontal="center" vertical="center"/>
    </xf>
    <xf numFmtId="0" fontId="9" fillId="0" borderId="7" xfId="17" applyFont="1" applyBorder="1" applyAlignment="1">
      <alignment horizontal="center" vertical="center"/>
    </xf>
    <xf numFmtId="0" fontId="9" fillId="0" borderId="11" xfId="17" applyFont="1" applyBorder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9" fillId="0" borderId="12" xfId="17" applyFont="1" applyBorder="1" applyAlignment="1">
      <alignment horizontal="center" vertical="center"/>
    </xf>
    <xf numFmtId="0" fontId="9" fillId="0" borderId="8" xfId="17" applyFont="1" applyBorder="1" applyAlignment="1">
      <alignment horizontal="center" vertical="center"/>
    </xf>
    <xf numFmtId="0" fontId="9" fillId="0" borderId="13" xfId="17" applyFont="1" applyBorder="1" applyAlignment="1">
      <alignment horizontal="center" vertical="center"/>
    </xf>
    <xf numFmtId="0" fontId="9" fillId="0" borderId="9" xfId="17" applyFont="1" applyBorder="1" applyAlignment="1">
      <alignment horizontal="center" vertical="center"/>
    </xf>
    <xf numFmtId="0" fontId="11" fillId="0" borderId="6" xfId="17" applyFont="1" applyBorder="1" applyAlignment="1">
      <alignment horizontal="right" vertical="center" wrapText="1"/>
    </xf>
    <xf numFmtId="0" fontId="11" fillId="0" borderId="10" xfId="17" applyFont="1" applyBorder="1" applyAlignment="1">
      <alignment horizontal="right" vertical="center" wrapText="1"/>
    </xf>
    <xf numFmtId="0" fontId="11" fillId="0" borderId="7" xfId="17" applyFont="1" applyBorder="1" applyAlignment="1">
      <alignment horizontal="right" vertical="center" wrapText="1"/>
    </xf>
    <xf numFmtId="2" fontId="9" fillId="3" borderId="1" xfId="17" applyNumberFormat="1" applyFont="1" applyFill="1" applyBorder="1" applyAlignment="1">
      <alignment horizontal="center" vertical="center"/>
    </xf>
    <xf numFmtId="2" fontId="9" fillId="3" borderId="2" xfId="17" applyNumberFormat="1" applyFont="1" applyFill="1" applyBorder="1" applyAlignment="1">
      <alignment horizontal="center" vertical="center"/>
    </xf>
    <xf numFmtId="0" fontId="27" fillId="0" borderId="4" xfId="17" applyFont="1" applyBorder="1" applyAlignment="1">
      <alignment horizontal="center" vertical="center" wrapText="1"/>
    </xf>
    <xf numFmtId="0" fontId="46" fillId="0" borderId="3" xfId="17" applyFont="1" applyBorder="1" applyAlignment="1">
      <alignment horizontal="center" vertical="center"/>
    </xf>
    <xf numFmtId="0" fontId="20" fillId="0" borderId="3" xfId="17" applyFont="1" applyBorder="1" applyAlignment="1">
      <alignment horizontal="center" vertical="center" wrapText="1"/>
    </xf>
    <xf numFmtId="0" fontId="9" fillId="0" borderId="1" xfId="17" applyFont="1" applyBorder="1" applyAlignment="1">
      <alignment horizontal="center" vertical="center" wrapText="1"/>
    </xf>
    <xf numFmtId="0" fontId="9" fillId="0" borderId="4" xfId="17" applyFont="1" applyBorder="1" applyAlignment="1">
      <alignment horizontal="center" vertical="center" wrapText="1"/>
    </xf>
    <xf numFmtId="0" fontId="9" fillId="0" borderId="2" xfId="17" applyFont="1" applyBorder="1" applyAlignment="1">
      <alignment horizontal="center" vertical="center" wrapText="1"/>
    </xf>
    <xf numFmtId="0" fontId="20" fillId="7" borderId="4" xfId="17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right" vertical="center"/>
    </xf>
    <xf numFmtId="0" fontId="27" fillId="0" borderId="2" xfId="0" applyFont="1" applyBorder="1" applyAlignment="1">
      <alignment horizontal="right" vertical="center"/>
    </xf>
    <xf numFmtId="2" fontId="27" fillId="3" borderId="1" xfId="0" applyNumberFormat="1" applyFont="1" applyFill="1" applyBorder="1" applyAlignment="1">
      <alignment horizontal="center" vertical="center"/>
    </xf>
    <xf numFmtId="2" fontId="27" fillId="3" borderId="2" xfId="0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right" vertical="center" wrapText="1"/>
    </xf>
    <xf numFmtId="0" fontId="46" fillId="0" borderId="4" xfId="0" applyFont="1" applyBorder="1" applyAlignment="1">
      <alignment horizontal="right" vertical="center" wrapText="1"/>
    </xf>
    <xf numFmtId="0" fontId="46" fillId="0" borderId="2" xfId="0" applyFont="1" applyBorder="1" applyAlignment="1">
      <alignment horizontal="right" vertical="center" wrapText="1"/>
    </xf>
    <xf numFmtId="2" fontId="20" fillId="3" borderId="1" xfId="0" applyNumberFormat="1" applyFont="1" applyFill="1" applyBorder="1" applyAlignment="1">
      <alignment horizontal="center" vertical="center" wrapText="1"/>
    </xf>
    <xf numFmtId="2" fontId="20" fillId="3" borderId="2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0" fillId="14" borderId="4" xfId="17" applyFont="1" applyFill="1" applyBorder="1" applyAlignment="1">
      <alignment horizontal="left" vertical="center" wrapText="1"/>
    </xf>
    <xf numFmtId="0" fontId="46" fillId="0" borderId="6" xfId="17" applyFont="1" applyBorder="1" applyAlignment="1">
      <alignment horizontal="right" vertical="center" wrapText="1"/>
    </xf>
    <xf numFmtId="0" fontId="46" fillId="0" borderId="10" xfId="17" applyFont="1" applyBorder="1" applyAlignment="1">
      <alignment horizontal="right" vertical="center" wrapText="1"/>
    </xf>
    <xf numFmtId="0" fontId="46" fillId="0" borderId="7" xfId="17" applyFont="1" applyBorder="1" applyAlignment="1">
      <alignment horizontal="right" vertical="center" wrapText="1"/>
    </xf>
    <xf numFmtId="0" fontId="58" fillId="0" borderId="4" xfId="17" applyFont="1" applyBorder="1" applyAlignment="1">
      <alignment horizontal="left" vertical="center" wrapText="1"/>
    </xf>
    <xf numFmtId="0" fontId="58" fillId="0" borderId="2" xfId="17" applyFont="1" applyBorder="1" applyAlignment="1">
      <alignment horizontal="left" vertical="center" wrapText="1"/>
    </xf>
    <xf numFmtId="0" fontId="15" fillId="0" borderId="1" xfId="17" applyFont="1" applyBorder="1" applyAlignment="1">
      <alignment horizontal="left" vertical="center" wrapText="1"/>
    </xf>
    <xf numFmtId="0" fontId="15" fillId="0" borderId="4" xfId="17" applyFont="1" applyBorder="1" applyAlignment="1">
      <alignment horizontal="left" vertical="center" wrapText="1"/>
    </xf>
    <xf numFmtId="0" fontId="15" fillId="0" borderId="2" xfId="17" applyFont="1" applyBorder="1" applyAlignment="1">
      <alignment horizontal="left" vertical="center" wrapText="1"/>
    </xf>
    <xf numFmtId="0" fontId="58" fillId="0" borderId="1" xfId="17" applyFont="1" applyBorder="1" applyAlignment="1">
      <alignment horizontal="left" vertical="center" wrapText="1"/>
    </xf>
    <xf numFmtId="0" fontId="18" fillId="4" borderId="39" xfId="17" applyFont="1" applyFill="1" applyBorder="1" applyAlignment="1">
      <alignment horizontal="center" vertical="center" wrapText="1"/>
    </xf>
    <xf numFmtId="0" fontId="18" fillId="4" borderId="3" xfId="17" applyFont="1" applyFill="1" applyBorder="1" applyAlignment="1">
      <alignment horizontal="center" vertical="center" wrapText="1"/>
    </xf>
    <xf numFmtId="0" fontId="12" fillId="2" borderId="11" xfId="17" applyFont="1" applyFill="1" applyBorder="1" applyAlignment="1">
      <alignment horizontal="center" vertical="center" wrapText="1"/>
    </xf>
    <xf numFmtId="0" fontId="12" fillId="2" borderId="12" xfId="17" applyFont="1" applyFill="1" applyBorder="1" applyAlignment="1">
      <alignment horizontal="center" vertical="center" wrapText="1"/>
    </xf>
    <xf numFmtId="0" fontId="12" fillId="2" borderId="8" xfId="17" applyFont="1" applyFill="1" applyBorder="1" applyAlignment="1">
      <alignment horizontal="center" vertical="center" wrapText="1"/>
    </xf>
    <xf numFmtId="0" fontId="12" fillId="2" borderId="9" xfId="17" applyFont="1" applyFill="1" applyBorder="1" applyAlignment="1">
      <alignment horizontal="center" vertical="center" wrapText="1"/>
    </xf>
    <xf numFmtId="0" fontId="45" fillId="0" borderId="1" xfId="17" applyFont="1" applyBorder="1" applyAlignment="1">
      <alignment horizontal="center" vertical="center"/>
    </xf>
    <xf numFmtId="0" fontId="45" fillId="0" borderId="2" xfId="17" applyFont="1" applyBorder="1" applyAlignment="1">
      <alignment horizontal="center" vertical="center"/>
    </xf>
    <xf numFmtId="0" fontId="45" fillId="0" borderId="1" xfId="17" applyFont="1" applyBorder="1" applyAlignment="1">
      <alignment horizontal="left" vertical="center" wrapText="1"/>
    </xf>
    <xf numFmtId="0" fontId="45" fillId="0" borderId="4" xfId="17" applyFont="1" applyBorder="1" applyAlignment="1">
      <alignment horizontal="left" vertical="center" wrapText="1"/>
    </xf>
    <xf numFmtId="0" fontId="45" fillId="0" borderId="2" xfId="17" applyFont="1" applyBorder="1" applyAlignment="1">
      <alignment horizontal="left" vertical="center" wrapText="1"/>
    </xf>
    <xf numFmtId="0" fontId="20" fillId="0" borderId="3" xfId="17" applyFont="1" applyBorder="1" applyAlignment="1">
      <alignment horizontal="right" vertical="center"/>
    </xf>
    <xf numFmtId="0" fontId="20" fillId="5" borderId="8" xfId="17" applyFont="1" applyFill="1" applyBorder="1" applyAlignment="1">
      <alignment horizontal="left" vertical="center" wrapText="1"/>
    </xf>
    <xf numFmtId="0" fontId="20" fillId="5" borderId="13" xfId="17" applyFont="1" applyFill="1" applyBorder="1" applyAlignment="1">
      <alignment horizontal="left" vertical="center" wrapText="1"/>
    </xf>
    <xf numFmtId="0" fontId="20" fillId="5" borderId="9" xfId="17" applyFont="1" applyFill="1" applyBorder="1" applyAlignment="1">
      <alignment horizontal="left" vertical="center" wrapText="1"/>
    </xf>
    <xf numFmtId="0" fontId="27" fillId="0" borderId="1" xfId="17" applyFont="1" applyBorder="1" applyAlignment="1">
      <alignment horizontal="right"/>
    </xf>
    <xf numFmtId="0" fontId="27" fillId="0" borderId="4" xfId="17" applyFont="1" applyBorder="1" applyAlignment="1">
      <alignment horizontal="right"/>
    </xf>
    <xf numFmtId="0" fontId="27" fillId="0" borderId="2" xfId="17" applyFont="1" applyBorder="1" applyAlignment="1">
      <alignment horizontal="right"/>
    </xf>
    <xf numFmtId="0" fontId="37" fillId="11" borderId="6" xfId="0" applyFont="1" applyFill="1" applyBorder="1" applyAlignment="1">
      <alignment horizontal="center" vertical="center"/>
    </xf>
    <xf numFmtId="0" fontId="37" fillId="11" borderId="10" xfId="0" applyFont="1" applyFill="1" applyBorder="1" applyAlignment="1">
      <alignment horizontal="center" vertical="center"/>
    </xf>
    <xf numFmtId="0" fontId="37" fillId="11" borderId="7" xfId="0" applyFont="1" applyFill="1" applyBorder="1" applyAlignment="1">
      <alignment horizontal="center" vertical="center"/>
    </xf>
    <xf numFmtId="0" fontId="37" fillId="11" borderId="11" xfId="0" applyFont="1" applyFill="1" applyBorder="1" applyAlignment="1">
      <alignment horizontal="center" vertical="center"/>
    </xf>
    <xf numFmtId="0" fontId="37" fillId="11" borderId="0" xfId="0" applyFont="1" applyFill="1" applyAlignment="1">
      <alignment horizontal="center" vertical="center"/>
    </xf>
    <xf numFmtId="0" fontId="37" fillId="11" borderId="12" xfId="0" applyFont="1" applyFill="1" applyBorder="1" applyAlignment="1">
      <alignment horizontal="center" vertical="center"/>
    </xf>
    <xf numFmtId="0" fontId="37" fillId="11" borderId="8" xfId="0" applyFont="1" applyFill="1" applyBorder="1" applyAlignment="1">
      <alignment horizontal="center" vertical="center"/>
    </xf>
    <xf numFmtId="0" fontId="37" fillId="11" borderId="13" xfId="0" applyFont="1" applyFill="1" applyBorder="1" applyAlignment="1">
      <alignment horizontal="center" vertical="center"/>
    </xf>
    <xf numFmtId="0" fontId="37" fillId="11" borderId="9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6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12" fillId="0" borderId="6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 wrapText="1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 vertical="center" textRotation="90" wrapText="1"/>
    </xf>
    <xf numFmtId="0" fontId="12" fillId="0" borderId="5" xfId="0" applyFont="1" applyBorder="1" applyAlignment="1">
      <alignment horizontal="center" vertical="center" textRotation="90"/>
    </xf>
    <xf numFmtId="0" fontId="12" fillId="0" borderId="36" xfId="0" applyFont="1" applyBorder="1" applyAlignment="1">
      <alignment horizontal="center" vertical="center" textRotation="90"/>
    </xf>
    <xf numFmtId="0" fontId="12" fillId="0" borderId="39" xfId="0" applyFont="1" applyBorder="1" applyAlignment="1">
      <alignment horizontal="center" vertical="center" textRotation="90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9" xfId="0" applyFont="1" applyBorder="1" applyAlignment="1">
      <alignment horizontal="center" vertical="center" textRotation="90" wrapText="1"/>
    </xf>
    <xf numFmtId="0" fontId="12" fillId="2" borderId="1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textRotation="90" wrapText="1"/>
    </xf>
    <xf numFmtId="0" fontId="12" fillId="0" borderId="6" xfId="0" applyFont="1" applyBorder="1" applyAlignment="1">
      <alignment horizontal="center" vertical="center" textRotation="90"/>
    </xf>
    <xf numFmtId="0" fontId="12" fillId="0" borderId="11" xfId="0" applyFont="1" applyBorder="1" applyAlignment="1">
      <alignment horizontal="center" vertical="center" textRotation="90"/>
    </xf>
    <xf numFmtId="0" fontId="12" fillId="0" borderId="8" xfId="0" applyFont="1" applyBorder="1" applyAlignment="1">
      <alignment horizontal="center" vertical="center" textRotation="90"/>
    </xf>
    <xf numFmtId="0" fontId="12" fillId="0" borderId="1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textRotation="90"/>
    </xf>
    <xf numFmtId="0" fontId="59" fillId="0" borderId="4" xfId="0" applyFont="1" applyBorder="1" applyAlignment="1">
      <alignment horizontal="center" vertical="center" textRotation="90"/>
    </xf>
    <xf numFmtId="0" fontId="59" fillId="0" borderId="2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right" vertical="center" wrapText="1"/>
    </xf>
    <xf numFmtId="0" fontId="10" fillId="0" borderId="6" xfId="0" applyFont="1" applyBorder="1" applyAlignment="1">
      <alignment horizontal="center" vertical="center" textRotation="90" wrapText="1"/>
    </xf>
    <xf numFmtId="0" fontId="10" fillId="0" borderId="10" xfId="0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10" fillId="0" borderId="11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textRotation="90" wrapText="1"/>
    </xf>
    <xf numFmtId="0" fontId="10" fillId="0" borderId="12" xfId="0" applyFont="1" applyBorder="1" applyAlignment="1">
      <alignment horizontal="center" vertical="center" textRotation="90" wrapText="1"/>
    </xf>
    <xf numFmtId="0" fontId="60" fillId="0" borderId="5" xfId="0" applyFont="1" applyBorder="1" applyAlignment="1">
      <alignment horizontal="center" vertical="center" textRotation="90"/>
    </xf>
    <xf numFmtId="0" fontId="60" fillId="0" borderId="36" xfId="0" applyFont="1" applyBorder="1" applyAlignment="1">
      <alignment horizontal="center" vertical="center" textRotation="90"/>
    </xf>
    <xf numFmtId="0" fontId="60" fillId="0" borderId="39" xfId="0" applyFont="1" applyBorder="1" applyAlignment="1">
      <alignment horizontal="center" vertical="center" textRotation="90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textRotation="90" wrapText="1"/>
    </xf>
    <xf numFmtId="0" fontId="10" fillId="0" borderId="13" xfId="0" applyFont="1" applyBorder="1" applyAlignment="1">
      <alignment horizontal="center" vertical="center" textRotation="90" wrapText="1"/>
    </xf>
    <xf numFmtId="0" fontId="10" fillId="0" borderId="9" xfId="0" applyFont="1" applyBorder="1" applyAlignment="1">
      <alignment horizontal="center" vertical="center" textRotation="90" wrapText="1"/>
    </xf>
    <xf numFmtId="0" fontId="8" fillId="0" borderId="11" xfId="0" applyFont="1" applyBorder="1"/>
    <xf numFmtId="0" fontId="8" fillId="0" borderId="0" xfId="0" applyFont="1"/>
    <xf numFmtId="0" fontId="7" fillId="2" borderId="6" xfId="17" applyFont="1" applyFill="1" applyBorder="1" applyAlignment="1">
      <alignment horizontal="left" vertical="top"/>
    </xf>
    <xf numFmtId="0" fontId="7" fillId="2" borderId="10" xfId="17" applyFont="1" applyFill="1" applyBorder="1" applyAlignment="1">
      <alignment horizontal="left" vertical="top"/>
    </xf>
    <xf numFmtId="0" fontId="7" fillId="2" borderId="7" xfId="17" applyFont="1" applyFill="1" applyBorder="1" applyAlignment="1">
      <alignment horizontal="left" vertical="top"/>
    </xf>
    <xf numFmtId="0" fontId="13" fillId="2" borderId="11" xfId="17" applyFont="1" applyFill="1" applyBorder="1" applyAlignment="1">
      <alignment horizontal="center" wrapText="1"/>
    </xf>
    <xf numFmtId="0" fontId="13" fillId="2" borderId="0" xfId="17" applyFont="1" applyFill="1" applyAlignment="1">
      <alignment horizontal="center" wrapText="1"/>
    </xf>
    <xf numFmtId="0" fontId="13" fillId="2" borderId="12" xfId="17" applyFont="1" applyFill="1" applyBorder="1" applyAlignment="1">
      <alignment horizontal="center" wrapText="1"/>
    </xf>
    <xf numFmtId="0" fontId="13" fillId="2" borderId="8" xfId="17" applyFont="1" applyFill="1" applyBorder="1" applyAlignment="1">
      <alignment horizontal="center" wrapText="1"/>
    </xf>
    <xf numFmtId="0" fontId="13" fillId="2" borderId="13" xfId="17" applyFont="1" applyFill="1" applyBorder="1" applyAlignment="1">
      <alignment horizontal="center" wrapText="1"/>
    </xf>
    <xf numFmtId="0" fontId="13" fillId="2" borderId="9" xfId="17" applyFont="1" applyFill="1" applyBorder="1" applyAlignment="1">
      <alignment horizontal="center" wrapText="1"/>
    </xf>
    <xf numFmtId="0" fontId="25" fillId="0" borderId="6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11" xfId="0" applyFont="1" applyFill="1" applyBorder="1" applyAlignment="1">
      <alignment horizontal="center" vertical="top" wrapText="1"/>
    </xf>
    <xf numFmtId="0" fontId="22" fillId="2" borderId="0" xfId="0" applyFont="1" applyFill="1" applyAlignment="1">
      <alignment horizontal="center" vertical="top" wrapText="1"/>
    </xf>
    <xf numFmtId="0" fontId="22" fillId="2" borderId="12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8" fillId="4" borderId="1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42" fillId="2" borderId="6" xfId="0" applyFont="1" applyFill="1" applyBorder="1" applyAlignment="1">
      <alignment horizontal="left" vertical="center"/>
    </xf>
    <xf numFmtId="0" fontId="42" fillId="2" borderId="10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left" vertical="center"/>
    </xf>
    <xf numFmtId="0" fontId="42" fillId="2" borderId="8" xfId="0" applyFont="1" applyFill="1" applyBorder="1" applyAlignment="1">
      <alignment horizontal="left" vertical="center"/>
    </xf>
    <xf numFmtId="0" fontId="42" fillId="2" borderId="13" xfId="0" applyFont="1" applyFill="1" applyBorder="1" applyAlignment="1">
      <alignment horizontal="left" vertical="center"/>
    </xf>
    <xf numFmtId="0" fontId="42" fillId="2" borderId="9" xfId="0" applyFont="1" applyFill="1" applyBorder="1" applyAlignment="1">
      <alignment horizontal="left" vertical="center"/>
    </xf>
    <xf numFmtId="0" fontId="21" fillId="0" borderId="37" xfId="14" applyFont="1" applyBorder="1" applyAlignment="1">
      <alignment horizontal="left" vertical="center"/>
    </xf>
    <xf numFmtId="164" fontId="10" fillId="0" borderId="42" xfId="16" applyFont="1" applyFill="1" applyBorder="1" applyAlignment="1">
      <alignment horizontal="center"/>
    </xf>
    <xf numFmtId="164" fontId="10" fillId="0" borderId="43" xfId="16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center" vertical="top"/>
    </xf>
    <xf numFmtId="49" fontId="10" fillId="0" borderId="1" xfId="14" applyNumberFormat="1" applyFont="1" applyBorder="1" applyAlignment="1">
      <alignment horizontal="center"/>
    </xf>
    <xf numFmtId="49" fontId="10" fillId="0" borderId="4" xfId="14" applyNumberFormat="1" applyFont="1" applyBorder="1" applyAlignment="1">
      <alignment horizontal="center"/>
    </xf>
    <xf numFmtId="49" fontId="10" fillId="0" borderId="2" xfId="14" applyNumberFormat="1" applyFont="1" applyBorder="1" applyAlignment="1">
      <alignment horizontal="center"/>
    </xf>
    <xf numFmtId="0" fontId="19" fillId="5" borderId="3" xfId="14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9" fontId="11" fillId="0" borderId="3" xfId="0" applyNumberFormat="1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left" vertical="center"/>
    </xf>
    <xf numFmtId="49" fontId="11" fillId="0" borderId="2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164" fontId="10" fillId="0" borderId="40" xfId="16" applyFont="1" applyFill="1" applyBorder="1" applyAlignment="1">
      <alignment horizontal="center"/>
    </xf>
    <xf numFmtId="164" fontId="10" fillId="0" borderId="41" xfId="16" applyFont="1" applyFill="1" applyBorder="1" applyAlignment="1">
      <alignment horizontal="center"/>
    </xf>
    <xf numFmtId="0" fontId="10" fillId="0" borderId="40" xfId="14" applyFont="1" applyBorder="1" applyAlignment="1">
      <alignment horizontal="left" vertical="center"/>
    </xf>
    <xf numFmtId="0" fontId="10" fillId="0" borderId="41" xfId="14" applyFont="1" applyBorder="1" applyAlignment="1">
      <alignment horizontal="left" vertical="center"/>
    </xf>
    <xf numFmtId="0" fontId="21" fillId="0" borderId="42" xfId="14" applyFont="1" applyBorder="1" applyAlignment="1">
      <alignment horizontal="left" vertical="center"/>
    </xf>
    <xf numFmtId="0" fontId="21" fillId="0" borderId="43" xfId="14" applyFont="1" applyBorder="1" applyAlignment="1">
      <alignment horizontal="left" vertical="center"/>
    </xf>
    <xf numFmtId="0" fontId="21" fillId="0" borderId="40" xfId="14" applyFont="1" applyBorder="1" applyAlignment="1">
      <alignment horizontal="left" vertical="center"/>
    </xf>
    <xf numFmtId="0" fontId="21" fillId="0" borderId="41" xfId="14" applyFont="1" applyBorder="1" applyAlignment="1">
      <alignment horizontal="left" vertical="center"/>
    </xf>
    <xf numFmtId="0" fontId="10" fillId="0" borderId="42" xfId="14" applyFont="1" applyBorder="1" applyAlignment="1">
      <alignment horizontal="left" vertical="center"/>
    </xf>
    <xf numFmtId="0" fontId="10" fillId="0" borderId="43" xfId="14" applyFont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left" vertical="center" wrapText="1"/>
    </xf>
    <xf numFmtId="49" fontId="10" fillId="0" borderId="4" xfId="0" applyNumberFormat="1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22" fillId="0" borderId="11" xfId="0" applyFont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0" fontId="10" fillId="0" borderId="4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9" fillId="5" borderId="1" xfId="6" applyFont="1" applyFill="1" applyBorder="1" applyAlignment="1">
      <alignment horizontal="center" vertical="center" wrapText="1"/>
    </xf>
    <xf numFmtId="0" fontId="9" fillId="5" borderId="4" xfId="6" applyFont="1" applyFill="1" applyBorder="1" applyAlignment="1">
      <alignment horizontal="center" vertical="center" wrapText="1"/>
    </xf>
    <xf numFmtId="0" fontId="9" fillId="5" borderId="2" xfId="6" applyFont="1" applyFill="1" applyBorder="1" applyAlignment="1">
      <alignment horizontal="center" vertical="center" wrapText="1"/>
    </xf>
    <xf numFmtId="0" fontId="9" fillId="0" borderId="11" xfId="6" applyFont="1" applyBorder="1" applyAlignment="1">
      <alignment horizontal="left" vertical="center" wrapText="1"/>
    </xf>
    <xf numFmtId="0" fontId="9" fillId="0" borderId="0" xfId="6" applyFont="1" applyAlignment="1">
      <alignment horizontal="left" vertical="center" wrapText="1"/>
    </xf>
    <xf numFmtId="0" fontId="9" fillId="0" borderId="1" xfId="6" applyFont="1" applyBorder="1" applyAlignment="1">
      <alignment horizontal="right"/>
    </xf>
    <xf numFmtId="0" fontId="9" fillId="0" borderId="4" xfId="6" applyFont="1" applyBorder="1" applyAlignment="1">
      <alignment horizontal="right"/>
    </xf>
    <xf numFmtId="0" fontId="9" fillId="0" borderId="2" xfId="6" applyFont="1" applyBorder="1" applyAlignment="1">
      <alignment horizontal="right"/>
    </xf>
    <xf numFmtId="0" fontId="23" fillId="0" borderId="1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9" fillId="2" borderId="15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49" fontId="10" fillId="0" borderId="3" xfId="0" applyNumberFormat="1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20" fillId="5" borderId="23" xfId="0" applyFont="1" applyFill="1" applyBorder="1" applyAlignment="1">
      <alignment horizontal="center" vertical="center"/>
    </xf>
    <xf numFmtId="0" fontId="20" fillId="5" borderId="24" xfId="0" applyFont="1" applyFill="1" applyBorder="1" applyAlignment="1">
      <alignment horizontal="center" vertical="center"/>
    </xf>
    <xf numFmtId="0" fontId="20" fillId="5" borderId="52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166" fontId="19" fillId="2" borderId="17" xfId="0" applyNumberFormat="1" applyFont="1" applyFill="1" applyBorder="1" applyAlignment="1">
      <alignment horizontal="center" vertical="center" wrapText="1"/>
    </xf>
    <xf numFmtId="166" fontId="19" fillId="2" borderId="14" xfId="0" applyNumberFormat="1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20" fillId="2" borderId="21" xfId="0" applyFont="1" applyFill="1" applyBorder="1" applyAlignment="1">
      <alignment horizontal="left" vertical="center" wrapText="1"/>
    </xf>
    <xf numFmtId="0" fontId="20" fillId="2" borderId="25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right" vertical="center"/>
    </xf>
    <xf numFmtId="0" fontId="20" fillId="2" borderId="7" xfId="0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51" xfId="0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166" fontId="20" fillId="2" borderId="17" xfId="0" applyNumberFormat="1" applyFont="1" applyFill="1" applyBorder="1" applyAlignment="1">
      <alignment horizontal="center" vertical="center" wrapText="1"/>
    </xf>
    <xf numFmtId="166" fontId="20" fillId="2" borderId="14" xfId="0" applyNumberFormat="1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right" vertical="center"/>
    </xf>
    <xf numFmtId="0" fontId="20" fillId="2" borderId="2" xfId="0" applyFont="1" applyFill="1" applyBorder="1" applyAlignment="1">
      <alignment horizontal="right" vertical="center"/>
    </xf>
    <xf numFmtId="0" fontId="9" fillId="15" borderId="1" xfId="6" applyFont="1" applyFill="1" applyBorder="1" applyAlignment="1">
      <alignment horizontal="center" vertical="center" wrapText="1"/>
    </xf>
    <xf numFmtId="0" fontId="9" fillId="15" borderId="4" xfId="6" applyFont="1" applyFill="1" applyBorder="1" applyAlignment="1">
      <alignment horizontal="center" vertical="center" wrapText="1"/>
    </xf>
    <xf numFmtId="0" fontId="9" fillId="15" borderId="2" xfId="6" applyFont="1" applyFill="1" applyBorder="1" applyAlignment="1">
      <alignment horizontal="center" vertical="center" wrapText="1"/>
    </xf>
    <xf numFmtId="0" fontId="6" fillId="0" borderId="5" xfId="6" applyBorder="1" applyAlignment="1">
      <alignment horizontal="center"/>
    </xf>
    <xf numFmtId="0" fontId="6" fillId="0" borderId="36" xfId="6" applyBorder="1" applyAlignment="1">
      <alignment horizontal="center"/>
    </xf>
    <xf numFmtId="0" fontId="6" fillId="0" borderId="39" xfId="6" applyBorder="1" applyAlignment="1">
      <alignment horizontal="center"/>
    </xf>
    <xf numFmtId="0" fontId="15" fillId="2" borderId="11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5" fillId="2" borderId="12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9" fillId="2" borderId="13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center" vertical="center" wrapText="1"/>
    </xf>
  </cellXfs>
  <cellStyles count="39">
    <cellStyle name="Moeda 2" xfId="11"/>
    <cellStyle name="Moeda 2 2" xfId="27"/>
    <cellStyle name="Moeda 2 3" xfId="20"/>
    <cellStyle name="Moeda 2 4" xfId="34"/>
    <cellStyle name="Moeda 3" xfId="16"/>
    <cellStyle name="Moeda 3 2" xfId="30"/>
    <cellStyle name="Moeda 3 3" xfId="23"/>
    <cellStyle name="Moeda 3 4" xfId="37"/>
    <cellStyle name="Moeda 4" xfId="31"/>
    <cellStyle name="Moeda 5" xfId="24"/>
    <cellStyle name="Normal" xfId="0" builtinId="0"/>
    <cellStyle name="Normal 12" xfId="38"/>
    <cellStyle name="Normal 2" xfId="4"/>
    <cellStyle name="Normal 2 2" xfId="5"/>
    <cellStyle name="Normal 2 3" xfId="6"/>
    <cellStyle name="Normal 29 2" xfId="2"/>
    <cellStyle name="Normal 3" xfId="9"/>
    <cellStyle name="Normal 4" xfId="14"/>
    <cellStyle name="Normal 5" xfId="15"/>
    <cellStyle name="Normal 5 2" xfId="17"/>
    <cellStyle name="Normal 54" xfId="1"/>
    <cellStyle name="Porcentagem" xfId="3" builtinId="5"/>
    <cellStyle name="Vírgula" xfId="8" builtinId="3"/>
    <cellStyle name="Vírgula 2" xfId="7"/>
    <cellStyle name="Vírgula 2 2" xfId="12"/>
    <cellStyle name="Vírgula 2 2 2" xfId="28"/>
    <cellStyle name="Vírgula 2 2 3" xfId="21"/>
    <cellStyle name="Vírgula 2 2 4" xfId="35"/>
    <cellStyle name="Vírgula 3" xfId="10"/>
    <cellStyle name="Vírgula 3 2" xfId="26"/>
    <cellStyle name="Vírgula 3 3" xfId="19"/>
    <cellStyle name="Vírgula 3 4" xfId="33"/>
    <cellStyle name="Vírgula 4" xfId="13"/>
    <cellStyle name="Vírgula 4 2" xfId="29"/>
    <cellStyle name="Vírgula 4 3" xfId="22"/>
    <cellStyle name="Vírgula 4 4" xfId="36"/>
    <cellStyle name="Vírgula 5" xfId="25"/>
    <cellStyle name="Vírgula 6" xfId="18"/>
    <cellStyle name="Vírgula 7" xfId="32"/>
  </cellStyles>
  <dxfs count="704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35" formatCode="_-* #,##0.00_-;\-* #,##0.00_-;_-* &quot;-&quot;??_-;_-@_-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4" formatCode="#,##0.0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35" formatCode="_-* #,##0.00_-;\-* #,##0.00_-;_-* &quot;-&quot;??_-;_-@_-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4" formatCode="#,##0.0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35" formatCode="_-* #,##0.00_-;\-* #,##0.00_-;_-* &quot;-&quot;??_-;_-@_-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  <numFmt numFmtId="4" formatCode="#,##0.00"/>
    </dxf>
    <dxf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6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hyperlink" Target="#DADOS!A1"/><Relationship Id="rId1" Type="http://schemas.openxmlformats.org/officeDocument/2006/relationships/hyperlink" Target="#COTA&#199;&#213;ES!Area_de_impressa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hyperlink" Target="#DAD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17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1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20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BANCO DADOS INC'!Area_de_impressao"/><Relationship Id="rId1" Type="http://schemas.openxmlformats.org/officeDocument/2006/relationships/hyperlink" Target="#'BANCO DADOS ARQ'!Area_de_impressao"/><Relationship Id="rId4" Type="http://schemas.openxmlformats.org/officeDocument/2006/relationships/image" Target="../media/image18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8.emf"/><Relationship Id="rId4" Type="http://schemas.openxmlformats.org/officeDocument/2006/relationships/hyperlink" Target="#COTA&#199;&#213;ES!Area_de_impressao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</xdr:row>
      <xdr:rowOff>180974</xdr:rowOff>
    </xdr:from>
    <xdr:to>
      <xdr:col>1</xdr:col>
      <xdr:colOff>2862108</xdr:colOff>
      <xdr:row>2</xdr:row>
      <xdr:rowOff>761999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381249"/>
          <a:ext cx="2643033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14</xdr:row>
      <xdr:rowOff>40821</xdr:rowOff>
    </xdr:from>
    <xdr:to>
      <xdr:col>1</xdr:col>
      <xdr:colOff>3143250</xdr:colOff>
      <xdr:row>14</xdr:row>
      <xdr:rowOff>1295158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01785" y="14205857"/>
          <a:ext cx="3116036" cy="125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340659</xdr:colOff>
      <xdr:row>13</xdr:row>
      <xdr:rowOff>62169</xdr:rowOff>
    </xdr:from>
    <xdr:to>
      <xdr:col>1</xdr:col>
      <xdr:colOff>2689413</xdr:colOff>
      <xdr:row>13</xdr:row>
      <xdr:rowOff>1089066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4208475"/>
          <a:ext cx="2348754" cy="1026897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10</xdr:row>
      <xdr:rowOff>114300</xdr:rowOff>
    </xdr:from>
    <xdr:to>
      <xdr:col>1</xdr:col>
      <xdr:colOff>2571750</xdr:colOff>
      <xdr:row>10</xdr:row>
      <xdr:rowOff>936255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AA1FB462-DEEA-43E1-9624-5B85A7CB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14775" y="10982325"/>
          <a:ext cx="2028825" cy="82195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6</xdr:row>
      <xdr:rowOff>70292</xdr:rowOff>
    </xdr:from>
    <xdr:to>
      <xdr:col>1</xdr:col>
      <xdr:colOff>3206636</xdr:colOff>
      <xdr:row>6</xdr:row>
      <xdr:rowOff>1075765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B479E565-7448-4656-A811-C224F1F4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589" y="6513674"/>
          <a:ext cx="3173018" cy="100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133351</xdr:colOff>
          <xdr:row>0</xdr:row>
          <xdr:rowOff>76200</xdr:rowOff>
        </xdr:from>
        <xdr:to>
          <xdr:col>0</xdr:col>
          <xdr:colOff>1304925</xdr:colOff>
          <xdr:row>2</xdr:row>
          <xdr:rowOff>150940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0000000-0008-0000-07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9955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33351" y="76200"/>
              <a:ext cx="1171574" cy="4557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8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8405171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9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8362950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10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 rot="10800000">
          <a:off x="8890946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95348</xdr:colOff>
      <xdr:row>1</xdr:row>
      <xdr:rowOff>152399</xdr:rowOff>
    </xdr:from>
    <xdr:to>
      <xdr:col>6</xdr:col>
      <xdr:colOff>473633</xdr:colOff>
      <xdr:row>3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873" y="400049"/>
          <a:ext cx="1245060" cy="409576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2</xdr:row>
      <xdr:rowOff>123825</xdr:rowOff>
    </xdr:from>
    <xdr:to>
      <xdr:col>8</xdr:col>
      <xdr:colOff>561976</xdr:colOff>
      <xdr:row>4</xdr:row>
      <xdr:rowOff>142875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11496675" y="619125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72473</xdr:colOff>
          <xdr:row>0</xdr:row>
          <xdr:rowOff>38928</xdr:rowOff>
        </xdr:from>
        <xdr:to>
          <xdr:col>0</xdr:col>
          <xdr:colOff>1414255</xdr:colOff>
          <xdr:row>2</xdr:row>
          <xdr:rowOff>112229</xdr:rowOff>
        </xdr:to>
        <xdr:pic>
          <xdr:nvPicPr>
            <xdr:cNvPr id="3" name="Imagem 2">
              <a:extLst>
                <a:ext uri="{FF2B5EF4-FFF2-40B4-BE49-F238E27FC236}">
                  <a16:creationId xmlns:a16="http://schemas.microsoft.com/office/drawing/2014/main" xmlns="" id="{00000000-0008-0000-0A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056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3" y="38928"/>
              <a:ext cx="1341782" cy="41620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41A22F-D5CA-4F29-9CAC-95660EC4757A}"/>
            </a:ext>
          </a:extLst>
        </xdr:cNvPr>
        <xdr:cNvSpPr/>
      </xdr:nvSpPr>
      <xdr:spPr>
        <a:xfrm>
          <a:off x="15464438" y="1966568"/>
          <a:ext cx="53588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2E97418-E83A-4C61-9F2F-55E39F8DF915}"/>
            </a:ext>
          </a:extLst>
        </xdr:cNvPr>
        <xdr:cNvSpPr/>
      </xdr:nvSpPr>
      <xdr:spPr>
        <a:xfrm>
          <a:off x="15240000" y="1524000"/>
          <a:ext cx="110196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47625</xdr:rowOff>
        </xdr:from>
        <xdr:to>
          <xdr:col>1</xdr:col>
          <xdr:colOff>1182363</xdr:colOff>
          <xdr:row>2</xdr:row>
          <xdr:rowOff>153857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xmlns="" id="{5EE246FE-3288-46B2-9D65-956A6999EEA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659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5725" y="47625"/>
              <a:ext cx="1753863" cy="525332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28574</xdr:rowOff>
        </xdr:from>
        <xdr:to>
          <xdr:col>0</xdr:col>
          <xdr:colOff>1443600</xdr:colOff>
          <xdr:row>2</xdr:row>
          <xdr:rowOff>95249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9D4DAFE-2B9A-4731-9F37-B4B02C6F446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863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6200" y="28574"/>
              <a:ext cx="1367400" cy="4095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224999</xdr:colOff>
          <xdr:row>1</xdr:row>
          <xdr:rowOff>55692</xdr:rowOff>
        </xdr:from>
        <xdr:to>
          <xdr:col>14</xdr:col>
          <xdr:colOff>1991283</xdr:colOff>
          <xdr:row>3</xdr:row>
          <xdr:rowOff>228599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xmlns="" id="{C1273944-C9AA-4B2D-B996-DFEF59F80529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963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283149" y="208092"/>
              <a:ext cx="1991283" cy="687257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16</xdr:col>
      <xdr:colOff>361950</xdr:colOff>
      <xdr:row>1</xdr:row>
      <xdr:rowOff>57150</xdr:rowOff>
    </xdr:from>
    <xdr:to>
      <xdr:col>17</xdr:col>
      <xdr:colOff>0</xdr:colOff>
      <xdr:row>2</xdr:row>
      <xdr:rowOff>178276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0D206BC-914F-4F9B-9A3E-84D2C5051E0E}"/>
            </a:ext>
          </a:extLst>
        </xdr:cNvPr>
        <xdr:cNvSpPr/>
      </xdr:nvSpPr>
      <xdr:spPr>
        <a:xfrm>
          <a:off x="14392275" y="209550"/>
          <a:ext cx="733425" cy="378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16</xdr:col>
      <xdr:colOff>699446</xdr:colOff>
      <xdr:row>3</xdr:row>
      <xdr:rowOff>98840</xdr:rowOff>
    </xdr:from>
    <xdr:to>
      <xdr:col>16</xdr:col>
      <xdr:colOff>1023296</xdr:colOff>
      <xdr:row>4</xdr:row>
      <xdr:rowOff>90671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7D5C9E-4156-4A50-90A6-76EFE12DA637}"/>
            </a:ext>
          </a:extLst>
        </xdr:cNvPr>
        <xdr:cNvSpPr/>
      </xdr:nvSpPr>
      <xdr:spPr>
        <a:xfrm rot="10800000">
          <a:off x="14729771" y="765590"/>
          <a:ext cx="323850" cy="2490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0</xdr:colOff>
      <xdr:row>5</xdr:row>
      <xdr:rowOff>180975</xdr:rowOff>
    </xdr:from>
    <xdr:to>
      <xdr:col>15</xdr:col>
      <xdr:colOff>0</xdr:colOff>
      <xdr:row>10</xdr:row>
      <xdr:rowOff>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xmlns="" id="{6003E4CE-D6C3-4755-8D87-501168259193}"/>
            </a:ext>
          </a:extLst>
        </xdr:cNvPr>
        <xdr:cNvSpPr/>
      </xdr:nvSpPr>
      <xdr:spPr>
        <a:xfrm>
          <a:off x="5343525" y="1333500"/>
          <a:ext cx="2085975" cy="7810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ln>
              <a:noFill/>
            </a:ln>
            <a:noFill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358350</xdr:colOff>
          <xdr:row>1</xdr:row>
          <xdr:rowOff>36643</xdr:rowOff>
        </xdr:from>
        <xdr:to>
          <xdr:col>14</xdr:col>
          <xdr:colOff>1123950</xdr:colOff>
          <xdr:row>3</xdr:row>
          <xdr:rowOff>200737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xmlns="" id="{2EAA8DB8-762F-46C6-B55F-FDB57B0E6E8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065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73400" y="189043"/>
              <a:ext cx="1965750" cy="678444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16</xdr:col>
      <xdr:colOff>361950</xdr:colOff>
      <xdr:row>1</xdr:row>
      <xdr:rowOff>57150</xdr:rowOff>
    </xdr:from>
    <xdr:to>
      <xdr:col>17</xdr:col>
      <xdr:colOff>0</xdr:colOff>
      <xdr:row>2</xdr:row>
      <xdr:rowOff>178276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9CE431A-1A80-49E7-9CDB-9C9EB2D4D714}"/>
            </a:ext>
          </a:extLst>
        </xdr:cNvPr>
        <xdr:cNvSpPr/>
      </xdr:nvSpPr>
      <xdr:spPr>
        <a:xfrm>
          <a:off x="14392275" y="209550"/>
          <a:ext cx="733425" cy="378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16</xdr:col>
      <xdr:colOff>699446</xdr:colOff>
      <xdr:row>3</xdr:row>
      <xdr:rowOff>98840</xdr:rowOff>
    </xdr:from>
    <xdr:to>
      <xdr:col>16</xdr:col>
      <xdr:colOff>1023296</xdr:colOff>
      <xdr:row>4</xdr:row>
      <xdr:rowOff>90671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EF81577-069A-4DCA-A896-939D9A7C2082}"/>
            </a:ext>
          </a:extLst>
        </xdr:cNvPr>
        <xdr:cNvSpPr/>
      </xdr:nvSpPr>
      <xdr:spPr>
        <a:xfrm rot="10800000">
          <a:off x="14729771" y="765590"/>
          <a:ext cx="323850" cy="2490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82125</xdr:colOff>
          <xdr:row>1</xdr:row>
          <xdr:rowOff>55693</xdr:rowOff>
        </xdr:from>
        <xdr:to>
          <xdr:col>3</xdr:col>
          <xdr:colOff>942975</xdr:colOff>
          <xdr:row>3</xdr:row>
          <xdr:rowOff>198613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78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29800" y="208093"/>
              <a:ext cx="2194350" cy="65727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16</xdr:col>
      <xdr:colOff>381000</xdr:colOff>
      <xdr:row>1</xdr:row>
      <xdr:rowOff>209550</xdr:rowOff>
    </xdr:from>
    <xdr:to>
      <xdr:col>17</xdr:col>
      <xdr:colOff>504825</xdr:colOff>
      <xdr:row>3</xdr:row>
      <xdr:rowOff>73501</xdr:rowOff>
    </xdr:to>
    <xdr:sp macro="" textlink="">
      <xdr:nvSpPr>
        <xdr:cNvPr id="5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17830800" y="361950"/>
          <a:ext cx="733425" cy="378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17</xdr:col>
      <xdr:colOff>108896</xdr:colOff>
      <xdr:row>3</xdr:row>
      <xdr:rowOff>251240</xdr:rowOff>
    </xdr:from>
    <xdr:to>
      <xdr:col>17</xdr:col>
      <xdr:colOff>432746</xdr:colOff>
      <xdr:row>5</xdr:row>
      <xdr:rowOff>14471</xdr:rowOff>
    </xdr:to>
    <xdr:sp macro="" textlink="">
      <xdr:nvSpPr>
        <xdr:cNvPr id="6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 rot="10800000">
          <a:off x="18168296" y="917990"/>
          <a:ext cx="323850" cy="2490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6</xdr:row>
      <xdr:rowOff>114300</xdr:rowOff>
    </xdr:from>
    <xdr:to>
      <xdr:col>11</xdr:col>
      <xdr:colOff>0</xdr:colOff>
      <xdr:row>9</xdr:row>
      <xdr:rowOff>142875</xdr:rowOff>
    </xdr:to>
    <xdr:sp macro="" textlink="">
      <xdr:nvSpPr>
        <xdr:cNvPr id="51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/>
      </xdr:nvSpPr>
      <xdr:spPr>
        <a:xfrm>
          <a:off x="12363450" y="1257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ARQUITETÔNICO</a:t>
          </a:r>
          <a:endParaRPr lang="pt-BR" sz="1100"/>
        </a:p>
      </xdr:txBody>
    </xdr:sp>
    <xdr:clientData/>
  </xdr:twoCellAnchor>
  <xdr:twoCellAnchor>
    <xdr:from>
      <xdr:col>10</xdr:col>
      <xdr:colOff>333375</xdr:colOff>
      <xdr:row>10</xdr:row>
      <xdr:rowOff>47625</xdr:rowOff>
    </xdr:from>
    <xdr:to>
      <xdr:col>11</xdr:col>
      <xdr:colOff>0</xdr:colOff>
      <xdr:row>11</xdr:row>
      <xdr:rowOff>0</xdr:rowOff>
    </xdr:to>
    <xdr:sp macro="" textlink="">
      <xdr:nvSpPr>
        <xdr:cNvPr id="5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/>
      </xdr:nvSpPr>
      <xdr:spPr>
        <a:xfrm>
          <a:off x="12382500" y="1924050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</a:t>
          </a:r>
          <a:br>
            <a:rPr lang="pt-BR" sz="1100" baseline="0"/>
          </a:br>
          <a:r>
            <a:rPr lang="pt-BR" sz="1100" baseline="0"/>
            <a:t>ENGENHARIA</a:t>
          </a:r>
          <a:endParaRPr lang="pt-BR" sz="1100"/>
        </a:p>
      </xdr:txBody>
    </xdr:sp>
    <xdr:clientData/>
  </xdr:twoCellAnchor>
  <xdr:twoCellAnchor editAs="oneCell">
    <xdr:from>
      <xdr:col>1</xdr:col>
      <xdr:colOff>180975</xdr:colOff>
      <xdr:row>371</xdr:row>
      <xdr:rowOff>28575</xdr:rowOff>
    </xdr:from>
    <xdr:to>
      <xdr:col>6</xdr:col>
      <xdr:colOff>1219200</xdr:colOff>
      <xdr:row>371</xdr:row>
      <xdr:rowOff>1233902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90734586-A854-4819-8DE0-B72BD440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60874275"/>
          <a:ext cx="7362825" cy="120532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55908</xdr:colOff>
          <xdr:row>2</xdr:row>
          <xdr:rowOff>22777</xdr:rowOff>
        </xdr:from>
        <xdr:to>
          <xdr:col>2</xdr:col>
          <xdr:colOff>1189606</xdr:colOff>
          <xdr:row>4</xdr:row>
          <xdr:rowOff>175176</xdr:rowOff>
        </xdr:to>
        <xdr:pic>
          <xdr:nvPicPr>
            <xdr:cNvPr id="7" name="Imagem 6">
              <a:extLst>
                <a:ext uri="{FF2B5EF4-FFF2-40B4-BE49-F238E27FC236}">
                  <a16:creationId xmlns:a16="http://schemas.microsoft.com/office/drawing/2014/main" xmlns="" id="{080A10A3-9103-4240-B6E0-924FEF54833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110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016691" y="354081"/>
              <a:ext cx="2160741" cy="64935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85823</xdr:colOff>
      <xdr:row>1</xdr:row>
      <xdr:rowOff>114299</xdr:rowOff>
    </xdr:from>
    <xdr:to>
      <xdr:col>2</xdr:col>
      <xdr:colOff>273608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23" y="361949"/>
          <a:ext cx="1245060" cy="409576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10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124238</xdr:colOff>
      <xdr:row>0</xdr:row>
      <xdr:rowOff>49696</xdr:rowOff>
    </xdr:from>
    <xdr:to>
      <xdr:col>2</xdr:col>
      <xdr:colOff>447921</xdr:colOff>
      <xdr:row>2</xdr:row>
      <xdr:rowOff>240196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55EF887C-84CA-4D72-A0EB-BC3956B7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8" y="49696"/>
          <a:ext cx="1897379" cy="571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143847</xdr:colOff>
          <xdr:row>0</xdr:row>
          <xdr:rowOff>28575</xdr:rowOff>
        </xdr:from>
        <xdr:to>
          <xdr:col>2</xdr:col>
          <xdr:colOff>590550</xdr:colOff>
          <xdr:row>2</xdr:row>
          <xdr:rowOff>151296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xmlns="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9855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43847" y="28575"/>
              <a:ext cx="2037378" cy="51324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7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10281596" y="6036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8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/>
      </xdr:nvSpPr>
      <xdr:spPr>
        <a:xfrm>
          <a:off x="10239375" y="219075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9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 rot="10800000">
          <a:off x="10767371" y="61319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GDRIVE\ENGELUGA%20-%20Copia\ENGELUGA\Clientes\Navirai\2022\CEMIT&#201;RIO\OR&#199;AMENTO\PLANILHA%20OR&#199;AMENT&#193;RIA\OR&#199;AMENTO%20GUIA%20E%20SARJETA\GUIA%20E%20SARJETA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_GDRIVE\ENGELUGA%20-%20Copia\ENGELUGA\Clientes\Jardim\HEMODIALISE\OR&#199;AMENTO\PLANILHA%20OR&#199;AMENT&#193;RIA\JRD-2021-HEMODIALISE-PLA-R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Clientes\Jardim\2021\HEMODIALISE\OR&#199;AMENTO\PLANILHA%20OR&#199;AMENT&#193;RIA\JRD-2021-HEMODIALISE-PLA-R0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AMARA\OR&#199;AMENTO\PLANILHA%20OR&#199;AMENT&#193;RIA\C&#243;pia%20de%20BAN-2021-CAMARA-OR&#199;AMENTO-R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MOBIL-DESMOB"/>
      <sheetName val="ORÇAMENTO_DES"/>
      <sheetName val="COMPOSIÇÃO"/>
      <sheetName val="CRONOGRAMA_DES"/>
      <sheetName val="BDI DESONERADO"/>
      <sheetName val="CRONOGRAMA_NAO_DES"/>
      <sheetName val="BDI NAO DESONERADO"/>
      <sheetName val="CAMADAS"/>
      <sheetName val="MOVIMENTO DE TERRA"/>
      <sheetName val="PAVIMENTAÇÃO"/>
      <sheetName val="DRENAGEM"/>
      <sheetName val="SINALIZAÇÃO"/>
      <sheetName val="CALÇADAS E RAMPAS"/>
      <sheetName val="CHUVA"/>
      <sheetName val="DADOS"/>
      <sheetName val="DMT"/>
      <sheetName val="SERVIÇOS PRELIMINARES"/>
      <sheetName val="GALERIAS"/>
      <sheetName val="Parametros IDF"/>
    </sheetNames>
    <sheetDataSet>
      <sheetData sheetId="0"/>
      <sheetData sheetId="1"/>
      <sheetData sheetId="2">
        <row r="2">
          <cell r="D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5">
          <cell r="C15" t="str">
            <v>xx</v>
          </cell>
        </row>
      </sheetData>
      <sheetData sheetId="10"/>
      <sheetData sheetId="11">
        <row r="5">
          <cell r="A5" t="str">
            <v>Objeto:</v>
          </cell>
        </row>
      </sheetData>
      <sheetData sheetId="12"/>
      <sheetData sheetId="13"/>
      <sheetData sheetId="14"/>
      <sheetData sheetId="15">
        <row r="2">
          <cell r="J2">
            <v>0</v>
          </cell>
        </row>
        <row r="3">
          <cell r="I3" t="str">
            <v>PREFEITURA MUNICIPAL DE ÁGUA CLARA</v>
          </cell>
          <cell r="J3">
            <v>0</v>
          </cell>
        </row>
        <row r="4">
          <cell r="I4" t="str">
            <v>PREFEITURA MUNICIPAL DE BANDEIRANTES</v>
          </cell>
          <cell r="J4">
            <v>0</v>
          </cell>
        </row>
        <row r="5">
          <cell r="I5" t="str">
            <v>PREFEITURA MUNICIPAL DE BODOQUENA</v>
          </cell>
          <cell r="J5">
            <v>0</v>
          </cell>
        </row>
        <row r="6">
          <cell r="I6" t="str">
            <v>PREFEITURA MUNICIPAL DE CAARAPÓ</v>
          </cell>
          <cell r="J6">
            <v>0</v>
          </cell>
        </row>
        <row r="7">
          <cell r="A7">
            <v>16</v>
          </cell>
          <cell r="I7" t="str">
            <v>PREFEITURA MUNICIPAL DE CARACOL</v>
          </cell>
          <cell r="J7">
            <v>0</v>
          </cell>
        </row>
        <row r="8">
          <cell r="I8" t="str">
            <v>PREFEITURA MUNICIPAL DE CAMAPUÃ</v>
          </cell>
          <cell r="J8">
            <v>0</v>
          </cell>
        </row>
        <row r="9">
          <cell r="I9" t="str">
            <v>PREFEITURA MUNICIPAL DE COSTA RICA</v>
          </cell>
          <cell r="J9">
            <v>0</v>
          </cell>
        </row>
        <row r="10">
          <cell r="I10" t="str">
            <v>PREFEITURA MUNICIPAL DE ELDORADO</v>
          </cell>
          <cell r="J10">
            <v>0</v>
          </cell>
        </row>
        <row r="11">
          <cell r="I11" t="str">
            <v>PREFEITURA MUNICIPAL DE IVINHEMA</v>
          </cell>
          <cell r="J11">
            <v>0</v>
          </cell>
        </row>
        <row r="12">
          <cell r="I12" t="str">
            <v>PREFEITURA MUNICIPAL DE IGUATEMI</v>
          </cell>
          <cell r="J12">
            <v>0</v>
          </cell>
        </row>
        <row r="13">
          <cell r="I13" t="str">
            <v>PREFEITURA MUNICIPAL DE ITAPORÃ</v>
          </cell>
          <cell r="J13">
            <v>0</v>
          </cell>
        </row>
        <row r="14">
          <cell r="I14" t="str">
            <v>PREFEITURA MUNICIPAL DE JARDIM</v>
          </cell>
          <cell r="J14">
            <v>0</v>
          </cell>
        </row>
        <row r="15">
          <cell r="I15" t="str">
            <v>PREFEITURA MUNICIPAL DE  JARAGUARI</v>
          </cell>
          <cell r="J15">
            <v>0</v>
          </cell>
        </row>
        <row r="16">
          <cell r="I16" t="str">
            <v>PREFEITURA MUNICIPAL DE LADÁRIO</v>
          </cell>
          <cell r="J16">
            <v>0</v>
          </cell>
        </row>
        <row r="17">
          <cell r="I17" t="str">
            <v>PREFEITURA MUNICIPAL DE MIRANDA</v>
          </cell>
          <cell r="J17">
            <v>0</v>
          </cell>
        </row>
        <row r="18">
          <cell r="I18" t="str">
            <v>PREFEITURA MUNICIPAL DE NAVIRAÍ</v>
          </cell>
          <cell r="J18">
            <v>0</v>
          </cell>
        </row>
        <row r="19">
          <cell r="I19" t="str">
            <v>PREFEITURA MUNICIPAL DE NOVA ALVORADA DO SUL</v>
          </cell>
          <cell r="J19">
            <v>0</v>
          </cell>
        </row>
        <row r="20">
          <cell r="I20" t="str">
            <v>PREFEITURA MUNICIPAL DE SÃO GABRIEL DO OESTE</v>
          </cell>
          <cell r="J20">
            <v>0</v>
          </cell>
        </row>
        <row r="21">
          <cell r="I21" t="str">
            <v>PREFEITURA MUNICIPAL DE SIDROLÃNDIA</v>
          </cell>
          <cell r="J21">
            <v>0</v>
          </cell>
        </row>
        <row r="22">
          <cell r="I22" t="str">
            <v>PREFEITURA MUNICIPAL DE PORTO MURTINHO</v>
          </cell>
          <cell r="J22">
            <v>0</v>
          </cell>
        </row>
        <row r="23">
          <cell r="I23" t="str">
            <v>PREFEITURA MUNICIPAL DE SELVIRIA</v>
          </cell>
          <cell r="J23">
            <v>0</v>
          </cell>
        </row>
        <row r="24">
          <cell r="J24">
            <v>0</v>
          </cell>
        </row>
      </sheetData>
      <sheetData sheetId="16">
        <row r="8">
          <cell r="E8">
            <v>6</v>
          </cell>
        </row>
      </sheetData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 DES E S DES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OTAÇÕES XXX"/>
      <sheetName val="CRONOGRAMA S DES"/>
      <sheetName val="BDI C DES "/>
      <sheetName val="BDI S DES"/>
      <sheetName val="JRD-2021-HEMODIALISE-PLA-R03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 refreshError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BANCO DADOS ARQ"/>
      <sheetName val="BANCO DADOS INC"/>
      <sheetName val="BDI "/>
      <sheetName val="CRONOGRAMA"/>
      <sheetName val="Cópia de BAN-2021-CAMARA-ORÇAME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PREFEITURA MUNICIPAL DE BANDEIRANTES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queryTables/queryTable1.xml><?xml version="1.0" encoding="utf-8"?>
<queryTable xmlns="http://schemas.openxmlformats.org/spreadsheetml/2006/main" name="003 - PEITORIL DE GRANITO PARA JANELAS" connectionId="22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000 - VERGA_CONTRAVERGA JANELAS GERAL" connectionId="5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004 - INSTALAÇÃO DE AZULEJO - H _ 1_80M - TOTAL" connectionId="35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03 - JANELAS" connectionId="20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004 - FORRO DRYWALL" connectionId="31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000 - VERGA PORTA GERAL" connectionId="4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000 -  VERGA PORTA GERAL_1" growShrinkType="overwriteClear" connectionId="1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000 - TABELA DE AMBIENTES GERAL_1" growShrinkType="overwriteClear" connectionId="3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000 - VERGA_CONTRAVERGA JANELAS GERAL_1" growShrinkType="overwriteClear" connectionId="7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005 - PISO DE CONCRETO COM PINTURA ACRÍLICA" connectionId="4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004 - FORRO PVC" connectionId="3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005 - RODAPÉ CERÂMICO" connectionId="43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000 - TABELA DE AMBIENTES GERAL" connectionId="2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004 - COBERTURA" connectionId="27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003 - PORTAS_5" connectionId="25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03 - JANELAS_2" connectionId="21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005 - PISO 60X60CM GERAL A INSTALAR" connectionId="41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id="1" name="Tabela32" displayName="Tabela32" ref="B13:T253" totalsRowCount="1" headerRowDxfId="521" headerRowBorderDxfId="520" tableBorderDxfId="519" headerRowCellStyle="Vírgula">
  <autoFilter ref="B13:T252">
    <filterColumn colId="2">
      <filters blank="1"/>
    </filterColumn>
  </autoFilter>
  <tableColumns count="19">
    <tableColumn id="1" name="ITEM" dataDxfId="518" totalsRowDxfId="517"/>
    <tableColumn id="20" name="BDI" dataDxfId="516" totalsRowDxfId="515"/>
    <tableColumn id="2" name="SERVIÇO/ INSUMO" dataDxfId="514" totalsRowDxfId="513"/>
    <tableColumn id="3" name="REFERENCIAL" dataDxfId="512" totalsRowDxfId="511"/>
    <tableColumn id="4" name="CÓD ENG" dataDxfId="510" totalsRowDxfId="509"/>
    <tableColumn id="5" name="CÓDIGO" dataDxfId="508" totalsRowDxfId="507"/>
    <tableColumn id="6" name="DESCRIÇÃO" dataDxfId="506" totalsRowDxfId="505"/>
    <tableColumn id="7" name="UNIDADE" dataDxfId="504" totalsRowDxfId="503"/>
    <tableColumn id="8" name="QUANTIDADE" dataDxfId="502" totalsRowDxfId="501"/>
    <tableColumn id="9" name="CUSTO UNITÁRIO C/ DES" dataDxfId="500" totalsRowDxfId="499"/>
    <tableColumn id="12" name="CUSTO UNITÁRIO S/ DES" dataDxfId="498" totalsRowDxfId="497"/>
    <tableColumn id="10" name="CUSTO UNITÁRIO  C/BDI C/ DES" dataDxfId="496" totalsRowDxfId="495"/>
    <tableColumn id="13" name="CUSTO UNITÁRIO C/BDI S/ DES " dataDxfId="494" totalsRowDxfId="493"/>
    <tableColumn id="11" name="CUSTO TOTAL C/ BDI C/ DES " dataDxfId="492" totalsRowDxfId="491"/>
    <tableColumn id="15" name="CUSTO TOTAL C/ BDI S/ DES" dataDxfId="490" totalsRowDxfId="489"/>
    <tableColumn id="14" name="Coluna1" dataDxfId="488" totalsRowDxfId="487"/>
    <tableColumn id="16" name="Coluna2" dataDxfId="486" totalsRowDxfId="485"/>
    <tableColumn id="17" name="Coluna3" dataDxfId="484" totalsRowDxfId="483"/>
    <tableColumn id="18" name="Coluna4" dataDxfId="48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ela33" displayName="Tabela33" ref="B13:T254" totalsRowCount="1" headerRowDxfId="287" headerRowBorderDxfId="286" tableBorderDxfId="285" headerRowCellStyle="Vírgula">
  <autoFilter ref="B13:T253">
    <filterColumn colId="13">
      <filters>
        <filter val="102.312,00"/>
        <filter val="122.169,60"/>
        <filter val="122.918,40"/>
        <filter val="126.311,80"/>
        <filter val="128.309,53"/>
        <filter val="136.681,36"/>
        <filter val="19.900,67"/>
        <filter val="24.323,25"/>
        <filter val="28.361,76"/>
        <filter val="29.184,16"/>
        <filter val="29.951,68"/>
        <filter val="33.289,49"/>
        <filter val="33.701,34"/>
        <filter val="41.968,08"/>
        <filter val="45.973,53"/>
        <filter val="66.588,48"/>
        <filter val="74.819,37"/>
        <filter val="82.361,16"/>
        <filter val="83.267,67"/>
        <filter val="86.846,08"/>
        <filter val="90.716,67"/>
        <filter val="95.907,63"/>
        <filter val="R$ 1.340.575,40"/>
        <filter val="R$ 157.132,05"/>
        <filter val="R$ 188.007,97"/>
        <filter val="R$ 2.263.624,94"/>
        <filter val="R$ 251.819,34"/>
        <filter val="R$ 27.708,43"/>
        <filter val="R$ 298.381,75"/>
      </filters>
    </filterColumn>
  </autoFilter>
  <tableColumns count="19">
    <tableColumn id="1" name="ITEM" dataDxfId="284" totalsRowDxfId="283"/>
    <tableColumn id="20" name="BDI" dataDxfId="282" totalsRowDxfId="281"/>
    <tableColumn id="2" name="SERVIÇO/ INSUMO" dataDxfId="280" totalsRowDxfId="279"/>
    <tableColumn id="3" name="REFERENCIAL" dataDxfId="278" totalsRowDxfId="277"/>
    <tableColumn id="4" name="CÓD ENG" dataDxfId="276" totalsRowDxfId="275"/>
    <tableColumn id="5" name="CÓDIGO" dataDxfId="274" totalsRowDxfId="273"/>
    <tableColumn id="6" name="DESCRIÇÃO" dataDxfId="272" totalsRowDxfId="271"/>
    <tableColumn id="7" name="UNIDADE" dataDxfId="270" totalsRowDxfId="269"/>
    <tableColumn id="8" name="QUANTIDADE" dataDxfId="268" totalsRowDxfId="267"/>
    <tableColumn id="9" name="CUSTO UNITÁRIO C/ DES" dataDxfId="266" totalsRowDxfId="265"/>
    <tableColumn id="12" name="CUSTO UNITÁRIO S/ DES" dataDxfId="264" totalsRowDxfId="263"/>
    <tableColumn id="10" name="CUSTO UNITÁRIO  C/BDI C/ DES" dataDxfId="262" totalsRowDxfId="261"/>
    <tableColumn id="13" name="CUSTO UNITÁRIO C/BDI S/ DES " dataDxfId="260" totalsRowDxfId="259"/>
    <tableColumn id="11" name=" " dataDxfId="258" totalsRowDxfId="257"/>
    <tableColumn id="15" name="CUSTO TOTAL C/ BDI S/ DES" dataDxfId="256" totalsRowDxfId="255"/>
    <tableColumn id="14" name="Coluna1" dataDxfId="254" totalsRowDxfId="253"/>
    <tableColumn id="16" name="Coluna2" dataDxfId="252" totalsRowDxfId="251"/>
    <tableColumn id="17" name="Coluna3" dataDxfId="250" totalsRowDxfId="249"/>
    <tableColumn id="18" name="Coluna4" dataDxfId="24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ela3" displayName="Tabela3" ref="B13:R261" totalsRowCount="1" headerRowDxfId="56" headerRowBorderDxfId="55" tableBorderDxfId="54" headerRowCellStyle="Vírgula">
  <autoFilter ref="B13:R260"/>
  <tableColumns count="17">
    <tableColumn id="1" name="ITEM" dataDxfId="53" totalsRowDxfId="52"/>
    <tableColumn id="20" name="BDI" dataDxfId="51" totalsRowDxfId="50"/>
    <tableColumn id="2" name="SERVIÇO/ INSUMO" dataDxfId="49" totalsRowDxfId="48"/>
    <tableColumn id="3" name="REFERENCIAL" dataDxfId="47" totalsRowDxfId="46"/>
    <tableColumn id="4" name="CÓD ENG" dataDxfId="45" totalsRowDxfId="44"/>
    <tableColumn id="5" name="CÓDIGO" dataDxfId="43" totalsRowDxfId="42"/>
    <tableColumn id="6" name="DESCRIÇÃO" dataDxfId="41" totalsRowDxfId="40"/>
    <tableColumn id="7" name="UNIDADE" dataDxfId="39" totalsRowDxfId="38"/>
    <tableColumn id="8" name="QUANTIDADE" dataDxfId="37" totalsRowDxfId="36"/>
    <tableColumn id="9" name="CUSTO UNITÁRIO S/ DES" dataDxfId="35" totalsRowDxfId="34"/>
    <tableColumn id="12" name="CUSTO UNITÁRIO S/ DES2" dataDxfId="33" totalsRowDxfId="32"/>
    <tableColumn id="10" name="CUSTO UNITÁRIO  C/BDI S/ DES" dataDxfId="31" totalsRowDxfId="30"/>
    <tableColumn id="13" name="CUSTO UNITÁRIO C/BDI S/ DES " dataDxfId="29" totalsRowDxfId="28"/>
    <tableColumn id="11" name="CUSTO TOTAL C/ BDI C/ DES " dataDxfId="27" totalsRowDxfId="26"/>
    <tableColumn id="15" name="CUSTO TOTAL C/ BDI S/ DES" dataDxfId="25" totalsRowDxfId="24"/>
    <tableColumn id="14" name="Coluna1" dataDxfId="23" totalsRowDxfId="22"/>
    <tableColumn id="16" name="Coluna2" dataDxfId="21" totalsRow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queryTable" Target="../queryTables/queryTable17.xml"/><Relationship Id="rId4" Type="http://schemas.openxmlformats.org/officeDocument/2006/relationships/queryTable" Target="../queryTables/queryTable1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.xml"/><Relationship Id="rId13" Type="http://schemas.openxmlformats.org/officeDocument/2006/relationships/queryTable" Target="../queryTables/queryTable11.xml"/><Relationship Id="rId3" Type="http://schemas.openxmlformats.org/officeDocument/2006/relationships/queryTable" Target="../queryTables/queryTable1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2" Type="http://schemas.openxmlformats.org/officeDocument/2006/relationships/drawing" Target="../drawings/drawing7.xml"/><Relationship Id="rId16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10" Type="http://schemas.openxmlformats.org/officeDocument/2006/relationships/queryTable" Target="../queryTables/queryTable8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15"/>
  <sheetViews>
    <sheetView workbookViewId="0"/>
  </sheetViews>
  <sheetFormatPr defaultColWidth="9.140625" defaultRowHeight="12.75" x14ac:dyDescent="0.2"/>
  <cols>
    <col min="1" max="1" width="50.5703125" style="35" customWidth="1"/>
    <col min="2" max="2" width="48.42578125" style="148" customWidth="1"/>
    <col min="3" max="16384" width="9.140625" style="32"/>
  </cols>
  <sheetData>
    <row r="1" spans="1:2" ht="91.5" customHeight="1" x14ac:dyDescent="0.2">
      <c r="A1" s="34" t="s">
        <v>75</v>
      </c>
    </row>
    <row r="2" spans="1:2" ht="81.75" customHeight="1" x14ac:dyDescent="0.2">
      <c r="A2" s="34" t="s">
        <v>77</v>
      </c>
    </row>
    <row r="3" spans="1:2" ht="70.5" customHeight="1" x14ac:dyDescent="0.2">
      <c r="A3" s="34" t="s">
        <v>78</v>
      </c>
    </row>
    <row r="4" spans="1:2" ht="96.75" customHeight="1" x14ac:dyDescent="0.2">
      <c r="A4" s="34" t="s">
        <v>80</v>
      </c>
    </row>
    <row r="5" spans="1:2" ht="77.25" customHeight="1" x14ac:dyDescent="0.2">
      <c r="A5" s="34" t="s">
        <v>59</v>
      </c>
    </row>
    <row r="6" spans="1:2" ht="88.5" customHeight="1" x14ac:dyDescent="0.2">
      <c r="A6" s="34" t="s">
        <v>82</v>
      </c>
    </row>
    <row r="7" spans="1:2" ht="87.75" customHeight="1" x14ac:dyDescent="0.2">
      <c r="A7" s="35" t="s">
        <v>87</v>
      </c>
    </row>
    <row r="8" spans="1:2" ht="87.75" customHeight="1" x14ac:dyDescent="0.2">
      <c r="A8" s="35" t="str">
        <f>REFERENCIA!A10</f>
        <v>PREFEITURA MUNICIPAL DE ÁGUA CLARA</v>
      </c>
    </row>
    <row r="9" spans="1:2" ht="87" customHeight="1" x14ac:dyDescent="0.2">
      <c r="A9" s="35" t="str">
        <f>REFERENCIA!A11</f>
        <v>PREFEITURA MUNICIPAL DE CAARAPÓ</v>
      </c>
    </row>
    <row r="10" spans="1:2" ht="87" customHeight="1" x14ac:dyDescent="0.2">
      <c r="A10" s="35" t="str">
        <f>REFERENCIA!A12</f>
        <v>PREFEITURA MUNICIPAL DE JARAGUARI</v>
      </c>
    </row>
    <row r="11" spans="1:2" ht="87" customHeight="1" x14ac:dyDescent="0.2">
      <c r="A11" s="35" t="str">
        <f>REFERENCIA!A13</f>
        <v>PREFEITURA MUNICIPAL DE JARDIM</v>
      </c>
    </row>
    <row r="12" spans="1:2" ht="87" customHeight="1" x14ac:dyDescent="0.2">
      <c r="A12" s="35" t="str">
        <f>REFERENCIA!A14</f>
        <v>PREFEITURA MUNICIPAL DE RIBAS DO RIO PARDO</v>
      </c>
    </row>
    <row r="13" spans="1:2" ht="87" customHeight="1" x14ac:dyDescent="0.2">
      <c r="A13" s="35" t="str">
        <f>REFERENCIA!A15</f>
        <v>PREFEITURA MUNICIPAL DE SELVÍRIA</v>
      </c>
    </row>
    <row r="14" spans="1:2" ht="87" customHeight="1" x14ac:dyDescent="0.2">
      <c r="A14" s="35" t="str">
        <f>REFERENCIA!A16</f>
        <v>PREFEITURA MUNICIPAL DE LADÁRIO</v>
      </c>
    </row>
    <row r="15" spans="1:2" ht="105" customHeight="1" x14ac:dyDescent="0.2">
      <c r="A15" s="143" t="s">
        <v>263</v>
      </c>
      <c r="B15" s="23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7">
    <tabColor theme="4" tint="0.79998168889431442"/>
    <pageSetUpPr fitToPage="1"/>
  </sheetPr>
  <dimension ref="A1:K36"/>
  <sheetViews>
    <sheetView view="pageBreakPreview" topLeftCell="A37" zoomScaleNormal="100" zoomScaleSheetLayoutView="100" workbookViewId="0">
      <selection activeCell="A37" sqref="A1:XFD1048576"/>
    </sheetView>
  </sheetViews>
  <sheetFormatPr defaultColWidth="8.85546875" defaultRowHeight="15" x14ac:dyDescent="0.25"/>
  <cols>
    <col min="1" max="1" width="11.42578125" customWidth="1"/>
    <col min="2" max="2" width="12.42578125" customWidth="1"/>
    <col min="3" max="3" width="11.28515625" customWidth="1"/>
    <col min="4" max="4" width="67.5703125" customWidth="1"/>
    <col min="5" max="5" width="12.140625" customWidth="1"/>
    <col min="6" max="6" width="12.42578125" customWidth="1"/>
    <col min="7" max="8" width="13.28515625" customWidth="1"/>
    <col min="9" max="10" width="13.28515625" hidden="1" customWidth="1"/>
    <col min="11" max="11" width="13.85546875" style="157" customWidth="1"/>
    <col min="12" max="14" width="13.85546875" customWidth="1"/>
  </cols>
  <sheetData>
    <row r="1" spans="1:10" x14ac:dyDescent="0.25">
      <c r="A1" s="15"/>
      <c r="B1" s="20"/>
      <c r="C1" s="21"/>
      <c r="D1" s="860" t="s">
        <v>1</v>
      </c>
      <c r="E1" s="861"/>
      <c r="F1" s="861"/>
      <c r="G1" s="861"/>
      <c r="H1" s="861"/>
      <c r="I1" s="861"/>
      <c r="J1" s="862"/>
    </row>
    <row r="2" spans="1:10" ht="15.75" x14ac:dyDescent="0.25">
      <c r="A2" s="16"/>
      <c r="B2" s="2"/>
      <c r="C2" s="22"/>
      <c r="D2" s="726" t="s">
        <v>87</v>
      </c>
      <c r="E2" s="727"/>
      <c r="F2" s="727"/>
      <c r="G2" s="727"/>
      <c r="H2" s="727"/>
      <c r="I2" s="727"/>
      <c r="J2" s="863"/>
    </row>
    <row r="3" spans="1:10" x14ac:dyDescent="0.25">
      <c r="A3" s="17"/>
      <c r="B3" s="18"/>
      <c r="C3" s="14"/>
      <c r="D3" s="864" t="s">
        <v>29</v>
      </c>
      <c r="E3" s="865"/>
      <c r="F3" s="865"/>
      <c r="G3" s="865"/>
      <c r="H3" s="865"/>
      <c r="I3" s="865"/>
      <c r="J3" s="866"/>
    </row>
    <row r="4" spans="1:10" ht="20.25" x14ac:dyDescent="0.25">
      <c r="A4" s="867" t="s">
        <v>30</v>
      </c>
      <c r="B4" s="868"/>
      <c r="C4" s="868"/>
      <c r="D4" s="868"/>
      <c r="E4" s="868"/>
      <c r="F4" s="868"/>
      <c r="G4" s="868"/>
      <c r="H4" s="868"/>
      <c r="I4" s="868"/>
      <c r="J4" s="869"/>
    </row>
    <row r="5" spans="1:10" x14ac:dyDescent="0.25">
      <c r="A5" s="108" t="s">
        <v>128</v>
      </c>
      <c r="B5" s="245" t="s">
        <v>513</v>
      </c>
      <c r="C5" s="246"/>
      <c r="D5" s="246"/>
      <c r="E5" s="246"/>
      <c r="F5" s="246"/>
      <c r="G5" s="849" t="s">
        <v>40</v>
      </c>
      <c r="H5" s="850"/>
      <c r="I5" s="851"/>
      <c r="J5" s="276"/>
    </row>
    <row r="6" spans="1:10" x14ac:dyDescent="0.25">
      <c r="A6" s="108" t="s">
        <v>2</v>
      </c>
      <c r="B6" s="245" t="s">
        <v>89</v>
      </c>
      <c r="C6" s="246"/>
      <c r="D6" s="246"/>
      <c r="E6" s="246"/>
      <c r="F6" s="246"/>
      <c r="G6" s="852"/>
      <c r="H6" s="853"/>
      <c r="I6" s="854"/>
      <c r="J6" s="277"/>
    </row>
    <row r="7" spans="1:10" x14ac:dyDescent="0.25">
      <c r="A7" s="108" t="s">
        <v>3</v>
      </c>
      <c r="B7" s="245" t="s">
        <v>697</v>
      </c>
      <c r="C7" s="246"/>
      <c r="D7" s="246"/>
      <c r="E7" s="246"/>
      <c r="F7" s="246"/>
      <c r="G7" s="852" t="s">
        <v>1073</v>
      </c>
      <c r="H7" s="853"/>
      <c r="I7" s="854"/>
      <c r="J7" s="277"/>
    </row>
    <row r="8" spans="1:10" x14ac:dyDescent="0.25">
      <c r="A8" s="230" t="s">
        <v>54</v>
      </c>
      <c r="B8" s="245" t="s">
        <v>1082</v>
      </c>
      <c r="C8" s="246"/>
      <c r="D8" s="246"/>
      <c r="E8" s="246"/>
      <c r="F8" s="246"/>
      <c r="G8" s="852"/>
      <c r="H8" s="853"/>
      <c r="I8" s="854"/>
      <c r="J8" s="277"/>
    </row>
    <row r="9" spans="1:10" x14ac:dyDescent="0.25">
      <c r="A9" s="234" t="s">
        <v>266</v>
      </c>
      <c r="B9" s="847" t="s">
        <v>262</v>
      </c>
      <c r="C9" s="847" t="s">
        <v>31</v>
      </c>
      <c r="D9" s="848" t="s">
        <v>512</v>
      </c>
      <c r="E9" s="232" t="s">
        <v>280</v>
      </c>
      <c r="F9" s="234" t="s">
        <v>104</v>
      </c>
      <c r="G9" s="226" t="s">
        <v>267</v>
      </c>
      <c r="H9" s="227">
        <v>63.910000000000004</v>
      </c>
      <c r="I9" s="226" t="s">
        <v>268</v>
      </c>
      <c r="J9" s="227">
        <v>33.24</v>
      </c>
    </row>
    <row r="10" spans="1:10" x14ac:dyDescent="0.25">
      <c r="A10" s="847" t="s">
        <v>5</v>
      </c>
      <c r="B10" s="847"/>
      <c r="C10" s="847"/>
      <c r="D10" s="848"/>
      <c r="E10" s="858" t="s">
        <v>32</v>
      </c>
      <c r="F10" s="858" t="s">
        <v>33</v>
      </c>
      <c r="G10" s="859" t="s">
        <v>37</v>
      </c>
      <c r="H10" s="859"/>
      <c r="I10" s="859" t="s">
        <v>261</v>
      </c>
      <c r="J10" s="859"/>
    </row>
    <row r="11" spans="1:10" ht="25.5" x14ac:dyDescent="0.25">
      <c r="A11" s="847"/>
      <c r="B11" s="847"/>
      <c r="C11" s="847"/>
      <c r="D11" s="848"/>
      <c r="E11" s="858"/>
      <c r="F11" s="858"/>
      <c r="G11" s="233" t="s">
        <v>34</v>
      </c>
      <c r="H11" s="233" t="s">
        <v>35</v>
      </c>
      <c r="I11" s="233" t="s">
        <v>34</v>
      </c>
      <c r="J11" s="233" t="s">
        <v>35</v>
      </c>
    </row>
    <row r="12" spans="1:10" x14ac:dyDescent="0.25">
      <c r="A12" s="154">
        <v>1</v>
      </c>
      <c r="B12" s="154" t="s">
        <v>47</v>
      </c>
      <c r="C12" s="154">
        <v>88309</v>
      </c>
      <c r="D12" s="155" t="s">
        <v>1433</v>
      </c>
      <c r="E12" s="233" t="s">
        <v>1312</v>
      </c>
      <c r="F12" s="228">
        <v>1.5</v>
      </c>
      <c r="G12" s="339" t="s">
        <v>1434</v>
      </c>
      <c r="H12" s="190">
        <v>35.520000000000003</v>
      </c>
      <c r="I12" s="229" t="s">
        <v>1364</v>
      </c>
      <c r="J12" s="190">
        <v>33.24</v>
      </c>
    </row>
    <row r="13" spans="1:10" x14ac:dyDescent="0.25">
      <c r="A13" s="154">
        <v>2</v>
      </c>
      <c r="B13" s="154" t="s">
        <v>47</v>
      </c>
      <c r="C13" s="154">
        <v>88316</v>
      </c>
      <c r="D13" s="155" t="s">
        <v>1435</v>
      </c>
      <c r="E13" s="233" t="s">
        <v>1312</v>
      </c>
      <c r="F13" s="228">
        <v>1.5</v>
      </c>
      <c r="G13" s="339" t="s">
        <v>1436</v>
      </c>
      <c r="H13" s="190">
        <v>28.39</v>
      </c>
    </row>
    <row r="14" spans="1:10" x14ac:dyDescent="0.25">
      <c r="A14" s="855"/>
      <c r="B14" s="856"/>
      <c r="C14" s="856"/>
      <c r="D14" s="856"/>
      <c r="E14" s="856"/>
      <c r="F14" s="856"/>
      <c r="G14" s="856"/>
      <c r="H14" s="857"/>
    </row>
    <row r="15" spans="1:10" x14ac:dyDescent="0.25">
      <c r="A15" s="234" t="s">
        <v>271</v>
      </c>
      <c r="B15" s="847" t="s">
        <v>262</v>
      </c>
      <c r="C15" s="847" t="s">
        <v>31</v>
      </c>
      <c r="D15" s="848" t="s">
        <v>633</v>
      </c>
      <c r="E15" s="232" t="s">
        <v>280</v>
      </c>
      <c r="F15" s="234" t="s">
        <v>104</v>
      </c>
      <c r="G15" s="226" t="s">
        <v>267</v>
      </c>
      <c r="H15" s="227">
        <v>731.83999999999992</v>
      </c>
    </row>
    <row r="16" spans="1:10" x14ac:dyDescent="0.25">
      <c r="A16" s="847" t="s">
        <v>5</v>
      </c>
      <c r="B16" s="847"/>
      <c r="C16" s="847"/>
      <c r="D16" s="848"/>
      <c r="E16" s="858" t="s">
        <v>32</v>
      </c>
      <c r="F16" s="858" t="s">
        <v>33</v>
      </c>
      <c r="G16" s="859" t="s">
        <v>37</v>
      </c>
      <c r="H16" s="859"/>
    </row>
    <row r="17" spans="1:8" ht="25.5" x14ac:dyDescent="0.25">
      <c r="A17" s="847"/>
      <c r="B17" s="847"/>
      <c r="C17" s="847"/>
      <c r="D17" s="848"/>
      <c r="E17" s="858"/>
      <c r="F17" s="858"/>
      <c r="G17" s="233" t="s">
        <v>34</v>
      </c>
      <c r="H17" s="233" t="s">
        <v>35</v>
      </c>
    </row>
    <row r="18" spans="1:8" ht="38.25" x14ac:dyDescent="0.25">
      <c r="A18" s="154">
        <v>1</v>
      </c>
      <c r="B18" s="154" t="s">
        <v>47</v>
      </c>
      <c r="C18" s="154">
        <v>37562</v>
      </c>
      <c r="D18" s="155" t="s">
        <v>1437</v>
      </c>
      <c r="E18" s="233" t="s">
        <v>1229</v>
      </c>
      <c r="F18" s="228">
        <v>1</v>
      </c>
      <c r="G18" s="339" t="s">
        <v>1438</v>
      </c>
      <c r="H18" s="190">
        <v>583.16999999999996</v>
      </c>
    </row>
    <row r="19" spans="1:8" x14ac:dyDescent="0.25">
      <c r="A19" s="154">
        <v>2</v>
      </c>
      <c r="B19" s="154" t="s">
        <v>47</v>
      </c>
      <c r="C19" s="154">
        <v>88317</v>
      </c>
      <c r="D19" s="155" t="s">
        <v>1439</v>
      </c>
      <c r="E19" s="233" t="s">
        <v>1312</v>
      </c>
      <c r="F19" s="342">
        <v>0.87890000000000001</v>
      </c>
      <c r="G19" s="339" t="s">
        <v>1440</v>
      </c>
      <c r="H19" s="190">
        <v>22.17</v>
      </c>
    </row>
    <row r="20" spans="1:8" x14ac:dyDescent="0.25">
      <c r="A20" s="154">
        <v>3</v>
      </c>
      <c r="B20" s="154" t="s">
        <v>47</v>
      </c>
      <c r="C20" s="154">
        <v>88315</v>
      </c>
      <c r="D20" s="155" t="s">
        <v>1441</v>
      </c>
      <c r="E20" s="233" t="s">
        <v>1312</v>
      </c>
      <c r="F20" s="342">
        <v>1.3673</v>
      </c>
      <c r="G20" s="339" t="s">
        <v>1442</v>
      </c>
      <c r="H20" s="190">
        <v>32.69</v>
      </c>
    </row>
    <row r="21" spans="1:8" x14ac:dyDescent="0.25">
      <c r="A21" s="154">
        <v>4</v>
      </c>
      <c r="B21" s="154" t="s">
        <v>47</v>
      </c>
      <c r="C21" s="154">
        <v>88243</v>
      </c>
      <c r="D21" s="155" t="s">
        <v>1443</v>
      </c>
      <c r="E21" s="233" t="s">
        <v>1312</v>
      </c>
      <c r="F21" s="342">
        <v>1.1389</v>
      </c>
      <c r="G21" s="339" t="s">
        <v>1444</v>
      </c>
      <c r="H21" s="190">
        <v>22.67</v>
      </c>
    </row>
    <row r="22" spans="1:8" x14ac:dyDescent="0.25">
      <c r="A22" s="154">
        <v>5</v>
      </c>
      <c r="B22" s="154" t="s">
        <v>47</v>
      </c>
      <c r="C22" s="154">
        <v>88251</v>
      </c>
      <c r="D22" s="155" t="s">
        <v>1445</v>
      </c>
      <c r="E22" s="233" t="s">
        <v>1312</v>
      </c>
      <c r="F22" s="342">
        <v>1.3673</v>
      </c>
      <c r="G22" s="339" t="s">
        <v>1446</v>
      </c>
      <c r="H22" s="190">
        <v>27.42</v>
      </c>
    </row>
    <row r="23" spans="1:8" x14ac:dyDescent="0.25">
      <c r="A23" s="154">
        <v>6</v>
      </c>
      <c r="B23" s="154" t="s">
        <v>47</v>
      </c>
      <c r="C23" s="154">
        <v>88309</v>
      </c>
      <c r="D23" s="155" t="s">
        <v>1433</v>
      </c>
      <c r="E23" s="233" t="s">
        <v>1312</v>
      </c>
      <c r="F23" s="342">
        <v>0.5333</v>
      </c>
      <c r="G23" s="339" t="s">
        <v>1434</v>
      </c>
      <c r="H23" s="190">
        <v>12.62</v>
      </c>
    </row>
    <row r="24" spans="1:8" x14ac:dyDescent="0.25">
      <c r="A24" s="154">
        <v>7</v>
      </c>
      <c r="B24" s="154" t="s">
        <v>47</v>
      </c>
      <c r="C24" s="154">
        <v>88310</v>
      </c>
      <c r="D24" s="155" t="s">
        <v>1447</v>
      </c>
      <c r="E24" s="233" t="s">
        <v>1312</v>
      </c>
      <c r="F24" s="342">
        <v>1.0981000000000001</v>
      </c>
      <c r="G24" s="339" t="s">
        <v>1448</v>
      </c>
      <c r="H24" s="190">
        <v>27.35</v>
      </c>
    </row>
    <row r="25" spans="1:8" x14ac:dyDescent="0.25">
      <c r="A25" s="154">
        <v>8</v>
      </c>
      <c r="B25" s="154" t="s">
        <v>47</v>
      </c>
      <c r="C25" s="154">
        <v>88316</v>
      </c>
      <c r="D25" s="155" t="s">
        <v>1435</v>
      </c>
      <c r="E25" s="233" t="s">
        <v>1312</v>
      </c>
      <c r="F25" s="342">
        <v>0.19819999999999999</v>
      </c>
      <c r="G25" s="339" t="s">
        <v>1436</v>
      </c>
      <c r="H25" s="190">
        <v>3.75</v>
      </c>
    </row>
    <row r="27" spans="1:8" x14ac:dyDescent="0.25">
      <c r="A27" s="234" t="s">
        <v>966</v>
      </c>
      <c r="B27" s="847" t="s">
        <v>262</v>
      </c>
      <c r="C27" s="847" t="s">
        <v>31</v>
      </c>
      <c r="D27" s="848" t="s">
        <v>965</v>
      </c>
      <c r="E27" s="232" t="s">
        <v>280</v>
      </c>
      <c r="F27" s="234" t="s">
        <v>104</v>
      </c>
      <c r="G27" s="226" t="s">
        <v>267</v>
      </c>
      <c r="H27" s="227">
        <v>125.45</v>
      </c>
    </row>
    <row r="28" spans="1:8" x14ac:dyDescent="0.25">
      <c r="A28" s="847" t="s">
        <v>5</v>
      </c>
      <c r="B28" s="847"/>
      <c r="C28" s="847"/>
      <c r="D28" s="848"/>
      <c r="E28" s="858" t="s">
        <v>32</v>
      </c>
      <c r="F28" s="858" t="s">
        <v>33</v>
      </c>
      <c r="G28" s="859" t="s">
        <v>37</v>
      </c>
      <c r="H28" s="859"/>
    </row>
    <row r="29" spans="1:8" ht="25.5" x14ac:dyDescent="0.25">
      <c r="A29" s="847"/>
      <c r="B29" s="847"/>
      <c r="C29" s="847"/>
      <c r="D29" s="848"/>
      <c r="E29" s="858"/>
      <c r="F29" s="858"/>
      <c r="G29" s="233" t="s">
        <v>34</v>
      </c>
      <c r="H29" s="233" t="s">
        <v>35</v>
      </c>
    </row>
    <row r="30" spans="1:8" ht="25.5" x14ac:dyDescent="0.25">
      <c r="A30" s="154">
        <v>1</v>
      </c>
      <c r="B30" s="154" t="s">
        <v>47</v>
      </c>
      <c r="C30" s="154">
        <v>4417</v>
      </c>
      <c r="D30" s="155" t="s">
        <v>1449</v>
      </c>
      <c r="E30" s="233" t="s">
        <v>1450</v>
      </c>
      <c r="F30" s="228">
        <v>1</v>
      </c>
      <c r="G30" s="339" t="s">
        <v>1451</v>
      </c>
      <c r="H30" s="190">
        <v>8.11</v>
      </c>
    </row>
    <row r="31" spans="1:8" ht="25.5" x14ac:dyDescent="0.25">
      <c r="A31" s="154">
        <v>2</v>
      </c>
      <c r="B31" s="154" t="s">
        <v>47</v>
      </c>
      <c r="C31" s="154">
        <v>4491</v>
      </c>
      <c r="D31" s="155" t="s">
        <v>1452</v>
      </c>
      <c r="E31" s="233" t="s">
        <v>1450</v>
      </c>
      <c r="F31" s="342">
        <v>4</v>
      </c>
      <c r="G31" s="339" t="s">
        <v>1453</v>
      </c>
      <c r="H31" s="190">
        <v>32.56</v>
      </c>
    </row>
    <row r="32" spans="1:8" x14ac:dyDescent="0.25">
      <c r="A32" s="154">
        <v>3</v>
      </c>
      <c r="B32" s="154" t="s">
        <v>47</v>
      </c>
      <c r="C32" s="154">
        <v>4891</v>
      </c>
      <c r="D32" s="155" t="s">
        <v>1454</v>
      </c>
      <c r="E32" s="233" t="s">
        <v>1251</v>
      </c>
      <c r="F32" s="342">
        <v>1</v>
      </c>
      <c r="G32" s="339" t="s">
        <v>1455</v>
      </c>
      <c r="H32" s="190">
        <v>16.91</v>
      </c>
    </row>
    <row r="33" spans="1:8" x14ac:dyDescent="0.25">
      <c r="A33" s="154">
        <v>4</v>
      </c>
      <c r="B33" s="154" t="s">
        <v>47</v>
      </c>
      <c r="C33" s="154">
        <v>5075</v>
      </c>
      <c r="D33" s="155" t="s">
        <v>1456</v>
      </c>
      <c r="E33" s="233" t="s">
        <v>1457</v>
      </c>
      <c r="F33" s="342">
        <v>0.11</v>
      </c>
      <c r="G33" s="339" t="s">
        <v>1458</v>
      </c>
      <c r="H33" s="190">
        <v>2.77</v>
      </c>
    </row>
    <row r="34" spans="1:8" x14ac:dyDescent="0.25">
      <c r="A34" s="154">
        <v>5</v>
      </c>
      <c r="B34" s="154" t="s">
        <v>47</v>
      </c>
      <c r="C34" s="154">
        <v>88262</v>
      </c>
      <c r="D34" s="155" t="s">
        <v>1459</v>
      </c>
      <c r="E34" s="233" t="s">
        <v>1312</v>
      </c>
      <c r="F34" s="342">
        <v>1</v>
      </c>
      <c r="G34" s="339" t="s">
        <v>1460</v>
      </c>
      <c r="H34" s="190">
        <v>23.32</v>
      </c>
    </row>
    <row r="35" spans="1:8" x14ac:dyDescent="0.25">
      <c r="A35" s="154">
        <v>6</v>
      </c>
      <c r="B35" s="154" t="s">
        <v>47</v>
      </c>
      <c r="C35" s="154">
        <v>88316</v>
      </c>
      <c r="D35" s="155" t="s">
        <v>1435</v>
      </c>
      <c r="E35" s="233" t="s">
        <v>1312</v>
      </c>
      <c r="F35" s="342">
        <v>2</v>
      </c>
      <c r="G35" s="339" t="s">
        <v>1436</v>
      </c>
      <c r="H35" s="190">
        <v>37.86</v>
      </c>
    </row>
    <row r="36" spans="1:8" ht="38.25" x14ac:dyDescent="0.25">
      <c r="A36" s="154">
        <v>7</v>
      </c>
      <c r="B36" s="154" t="s">
        <v>47</v>
      </c>
      <c r="C36" s="154">
        <v>94962</v>
      </c>
      <c r="D36" s="155" t="s">
        <v>1461</v>
      </c>
      <c r="E36" s="233" t="s">
        <v>1096</v>
      </c>
      <c r="F36" s="342">
        <v>0.01</v>
      </c>
      <c r="G36" s="339" t="s">
        <v>1462</v>
      </c>
      <c r="H36" s="190">
        <v>3.92</v>
      </c>
    </row>
  </sheetData>
  <autoFilter ref="A1:J13"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29">
    <mergeCell ref="G28:H28"/>
    <mergeCell ref="D1:J1"/>
    <mergeCell ref="D2:J2"/>
    <mergeCell ref="D3:J3"/>
    <mergeCell ref="A4:J4"/>
    <mergeCell ref="B9:B11"/>
    <mergeCell ref="C9:C11"/>
    <mergeCell ref="D9:D11"/>
    <mergeCell ref="A10:A11"/>
    <mergeCell ref="E10:E11"/>
    <mergeCell ref="F10:F11"/>
    <mergeCell ref="G10:H10"/>
    <mergeCell ref="I10:J10"/>
    <mergeCell ref="B27:B29"/>
    <mergeCell ref="C27:C29"/>
    <mergeCell ref="D27:D29"/>
    <mergeCell ref="B15:B17"/>
    <mergeCell ref="G5:I6"/>
    <mergeCell ref="G7:I8"/>
    <mergeCell ref="C15:C17"/>
    <mergeCell ref="D15:D17"/>
    <mergeCell ref="A14:H14"/>
    <mergeCell ref="A16:A17"/>
    <mergeCell ref="E16:E17"/>
    <mergeCell ref="F16:F17"/>
    <mergeCell ref="G16:H16"/>
    <mergeCell ref="A28:A29"/>
    <mergeCell ref="E28:E29"/>
    <mergeCell ref="F28:F29"/>
  </mergeCells>
  <phoneticPr fontId="2" type="noConversion"/>
  <dataValidations disablePrompts="1" count="1">
    <dataValidation type="list" allowBlank="1" showInputMessage="1" showErrorMessage="1" sqref="F9 F15 F27">
      <formula1>" UN,M3,M2,M,CJ,TXKM,T,M3XKM"</formula1>
    </dataValidation>
  </dataValidations>
  <printOptions horizontalCentered="1"/>
  <pageMargins left="0.25" right="0.25" top="0.75" bottom="0.75" header="0.3" footer="0.3"/>
  <pageSetup paperSize="9" scale="65" fitToHeight="0" orientation="portrait" horizontalDpi="4294967292" verticalDpi="300" r:id="rId1"/>
  <headerFooter>
    <oddFooter>Página &amp;P de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186"/>
  <sheetViews>
    <sheetView workbookViewId="0"/>
  </sheetViews>
  <sheetFormatPr defaultColWidth="9.140625" defaultRowHeight="12.75" x14ac:dyDescent="0.2"/>
  <cols>
    <col min="1" max="1" width="21.28515625" style="26" customWidth="1"/>
    <col min="2" max="2" width="45.7109375" style="26" customWidth="1"/>
    <col min="3" max="3" width="20.140625" style="26" customWidth="1"/>
    <col min="4" max="4" width="14.5703125" style="71" customWidth="1"/>
    <col min="5" max="5" width="17.42578125" style="72" customWidth="1"/>
    <col min="6" max="6" width="15.140625" style="26" customWidth="1"/>
    <col min="7" max="16384" width="9.140625" style="26"/>
  </cols>
  <sheetData>
    <row r="1" spans="1:7" customFormat="1" ht="15" x14ac:dyDescent="0.25">
      <c r="A1" s="15"/>
      <c r="B1" s="873" t="s">
        <v>1</v>
      </c>
      <c r="C1" s="874"/>
      <c r="D1" s="874"/>
      <c r="E1" s="875"/>
    </row>
    <row r="2" spans="1:7" customFormat="1" ht="15" x14ac:dyDescent="0.25">
      <c r="A2" s="16"/>
      <c r="B2" s="870" t="str">
        <f>ORÇAMENTO_DES!E3</f>
        <v>PREFEITURA MUNICIPAL DE NAVIRAÍ</v>
      </c>
      <c r="C2" s="871"/>
      <c r="D2" s="871"/>
      <c r="E2" s="872"/>
    </row>
    <row r="3" spans="1:7" customFormat="1" ht="15" x14ac:dyDescent="0.25">
      <c r="A3" s="17"/>
      <c r="B3" s="876" t="s">
        <v>29</v>
      </c>
      <c r="C3" s="877"/>
      <c r="D3" s="877"/>
      <c r="E3" s="878"/>
    </row>
    <row r="4" spans="1:7" customFormat="1" ht="20.45" customHeight="1" x14ac:dyDescent="0.25">
      <c r="A4" s="882" t="s">
        <v>229</v>
      </c>
      <c r="B4" s="883"/>
      <c r="C4" s="883"/>
      <c r="D4" s="883"/>
      <c r="E4" s="884"/>
    </row>
    <row r="5" spans="1:7" customFormat="1" ht="24.75" customHeight="1" x14ac:dyDescent="0.25">
      <c r="A5" s="239" t="s">
        <v>128</v>
      </c>
      <c r="B5" s="892" t="str">
        <f>ORÇAMENTO_DES!C6</f>
        <v>MURO PARA O NOVO CEMITÉRIO MUNICIPAL</v>
      </c>
      <c r="C5" s="892"/>
      <c r="D5" s="885" t="s">
        <v>40</v>
      </c>
      <c r="E5" s="886"/>
    </row>
    <row r="6" spans="1:7" customFormat="1" ht="15" x14ac:dyDescent="0.25">
      <c r="A6" s="239" t="s">
        <v>2</v>
      </c>
      <c r="B6" s="893" t="str">
        <f>ORÇAMENTO_DES!C7</f>
        <v>NAVIRAÍ - MS</v>
      </c>
      <c r="C6" s="894"/>
      <c r="D6" s="553" t="s">
        <v>99</v>
      </c>
      <c r="E6" s="555"/>
      <c r="F6" s="123"/>
      <c r="G6" s="124"/>
    </row>
    <row r="7" spans="1:7" customFormat="1" ht="14.45" customHeight="1" x14ac:dyDescent="0.25">
      <c r="A7" s="239" t="s">
        <v>3</v>
      </c>
      <c r="B7" s="893" t="str">
        <f>ORÇAMENTO_DES!C8</f>
        <v>Prolongamento da Av. João Rigonato. Mat. 40.318 CRI - Naviraí/MS</v>
      </c>
      <c r="C7" s="894"/>
      <c r="D7" s="553"/>
      <c r="E7" s="555"/>
    </row>
    <row r="8" spans="1:7" customFormat="1" ht="15" x14ac:dyDescent="0.25">
      <c r="A8" s="240" t="s">
        <v>54</v>
      </c>
      <c r="B8" s="895" t="str">
        <f>ORÇAMENTO_DES!C10</f>
        <v xml:space="preserve">AGESUL(JUNHO/2022) SINAPI (JANEIRO/2023)  </v>
      </c>
      <c r="C8" s="896"/>
      <c r="D8" s="556"/>
      <c r="E8" s="558"/>
    </row>
    <row r="9" spans="1:7" customFormat="1" ht="15" x14ac:dyDescent="0.25">
      <c r="A9" s="19"/>
      <c r="B9" s="333"/>
      <c r="C9" s="333"/>
      <c r="D9" s="126"/>
      <c r="E9" s="59"/>
      <c r="F9" s="125"/>
      <c r="G9" s="125"/>
    </row>
    <row r="10" spans="1:7" ht="14.25" customHeight="1" x14ac:dyDescent="0.2">
      <c r="A10" s="332" t="s">
        <v>111</v>
      </c>
      <c r="B10" s="332" t="s">
        <v>112</v>
      </c>
      <c r="C10" s="332" t="s">
        <v>113</v>
      </c>
      <c r="D10" s="332" t="s">
        <v>114</v>
      </c>
      <c r="E10" s="332" t="s">
        <v>115</v>
      </c>
      <c r="F10" s="61"/>
    </row>
    <row r="11" spans="1:7" ht="14.25" customHeight="1" x14ac:dyDescent="0.2">
      <c r="A11" s="60" t="s">
        <v>116</v>
      </c>
      <c r="B11" s="111"/>
      <c r="C11" s="111"/>
      <c r="D11" s="110"/>
      <c r="E11" s="274"/>
      <c r="F11" s="61"/>
    </row>
    <row r="12" spans="1:7" ht="14.25" customHeight="1" x14ac:dyDescent="0.2">
      <c r="A12" s="60" t="s">
        <v>117</v>
      </c>
      <c r="B12" s="111"/>
      <c r="C12" s="111"/>
      <c r="D12" s="110"/>
      <c r="E12" s="274"/>
      <c r="F12" s="61"/>
    </row>
    <row r="13" spans="1:7" x14ac:dyDescent="0.2">
      <c r="A13" s="60" t="s">
        <v>118</v>
      </c>
      <c r="B13" s="111"/>
      <c r="C13" s="111"/>
      <c r="D13" s="110"/>
      <c r="E13" s="274"/>
      <c r="F13" s="61"/>
    </row>
    <row r="14" spans="1:7" ht="14.25" customHeight="1" x14ac:dyDescent="0.2">
      <c r="A14" s="60" t="s">
        <v>123</v>
      </c>
      <c r="B14" s="111"/>
      <c r="C14" s="111"/>
      <c r="D14" s="274"/>
      <c r="E14" s="274"/>
      <c r="F14" s="61"/>
    </row>
    <row r="15" spans="1:7" ht="14.25" customHeight="1" x14ac:dyDescent="0.2">
      <c r="A15" s="60" t="s">
        <v>124</v>
      </c>
      <c r="B15" s="111"/>
      <c r="C15" s="111"/>
      <c r="D15" s="274"/>
      <c r="E15" s="274"/>
      <c r="F15" s="61"/>
    </row>
    <row r="16" spans="1:7" ht="15" customHeight="1" x14ac:dyDescent="0.2">
      <c r="A16" s="60" t="s">
        <v>125</v>
      </c>
      <c r="B16" s="111"/>
      <c r="C16" s="111"/>
      <c r="D16" s="274"/>
      <c r="E16" s="274"/>
      <c r="F16" s="61"/>
    </row>
    <row r="17" spans="1:6" ht="15" hidden="1" customHeight="1" x14ac:dyDescent="0.2">
      <c r="A17" s="60" t="s">
        <v>126</v>
      </c>
      <c r="B17" s="111"/>
      <c r="C17" s="111"/>
      <c r="D17" s="274"/>
      <c r="E17" s="274"/>
      <c r="F17" s="61"/>
    </row>
    <row r="18" spans="1:6" ht="15" hidden="1" customHeight="1" x14ac:dyDescent="0.2">
      <c r="A18" s="60" t="s">
        <v>167</v>
      </c>
      <c r="B18" s="111"/>
      <c r="C18" s="111"/>
      <c r="D18" s="274"/>
      <c r="E18" s="274"/>
      <c r="F18" s="61"/>
    </row>
    <row r="19" spans="1:6" ht="15" hidden="1" customHeight="1" x14ac:dyDescent="0.2">
      <c r="A19" s="60" t="s">
        <v>168</v>
      </c>
      <c r="B19" s="111"/>
      <c r="C19" s="111"/>
      <c r="D19" s="274"/>
      <c r="E19" s="274"/>
      <c r="F19" s="61"/>
    </row>
    <row r="20" spans="1:6" ht="15" hidden="1" customHeight="1" x14ac:dyDescent="0.2">
      <c r="A20" s="60" t="s">
        <v>300</v>
      </c>
      <c r="B20" s="111"/>
      <c r="C20" s="111"/>
      <c r="D20" s="274"/>
      <c r="E20" s="274"/>
      <c r="F20" s="61"/>
    </row>
    <row r="21" spans="1:6" ht="15" hidden="1" customHeight="1" x14ac:dyDescent="0.2">
      <c r="A21" s="60" t="s">
        <v>301</v>
      </c>
      <c r="B21" s="111"/>
      <c r="C21" s="111"/>
      <c r="D21" s="274"/>
      <c r="E21" s="274"/>
      <c r="F21" s="61"/>
    </row>
    <row r="22" spans="1:6" ht="15" hidden="1" customHeight="1" x14ac:dyDescent="0.2">
      <c r="A22" s="60" t="s">
        <v>302</v>
      </c>
      <c r="B22" s="111"/>
      <c r="C22" s="111"/>
      <c r="D22" s="274"/>
      <c r="E22" s="274"/>
      <c r="F22" s="61"/>
    </row>
    <row r="23" spans="1:6" ht="15" hidden="1" customHeight="1" x14ac:dyDescent="0.2">
      <c r="A23" s="60" t="s">
        <v>303</v>
      </c>
      <c r="B23" s="111"/>
      <c r="C23" s="111"/>
      <c r="D23" s="274"/>
      <c r="E23" s="274"/>
      <c r="F23" s="61"/>
    </row>
    <row r="24" spans="1:6" ht="15" hidden="1" customHeight="1" x14ac:dyDescent="0.2">
      <c r="A24" s="60" t="s">
        <v>304</v>
      </c>
      <c r="B24" s="111"/>
      <c r="C24" s="111"/>
      <c r="D24" s="274"/>
      <c r="E24" s="274"/>
      <c r="F24" s="61"/>
    </row>
    <row r="25" spans="1:6" ht="15" hidden="1" customHeight="1" x14ac:dyDescent="0.2">
      <c r="A25" s="60" t="s">
        <v>227</v>
      </c>
      <c r="B25" s="111"/>
      <c r="C25" s="237" t="s">
        <v>331</v>
      </c>
      <c r="D25" s="274"/>
      <c r="E25" s="274"/>
      <c r="F25" s="61" t="s">
        <v>331</v>
      </c>
    </row>
    <row r="26" spans="1:6" ht="15" hidden="1" customHeight="1" x14ac:dyDescent="0.2">
      <c r="A26" s="60" t="s">
        <v>228</v>
      </c>
      <c r="B26" s="111"/>
      <c r="C26" s="237" t="s">
        <v>331</v>
      </c>
      <c r="D26" s="274"/>
      <c r="E26" s="274"/>
      <c r="F26" s="61" t="s">
        <v>331</v>
      </c>
    </row>
    <row r="27" spans="1:6" ht="15" hidden="1" customHeight="1" x14ac:dyDescent="0.2">
      <c r="A27" s="60" t="s">
        <v>305</v>
      </c>
      <c r="B27" s="111" t="s">
        <v>334</v>
      </c>
      <c r="C27" s="111" t="s">
        <v>115</v>
      </c>
      <c r="D27" s="274" t="s">
        <v>332</v>
      </c>
      <c r="E27" s="274" t="s">
        <v>333</v>
      </c>
      <c r="F27" s="61" t="s">
        <v>331</v>
      </c>
    </row>
    <row r="28" spans="1:6" ht="15" hidden="1" customHeight="1" x14ac:dyDescent="0.2">
      <c r="A28" s="60" t="s">
        <v>307</v>
      </c>
      <c r="B28" s="111"/>
      <c r="C28" s="111"/>
      <c r="D28" s="274"/>
      <c r="E28" s="274"/>
      <c r="F28" s="61"/>
    </row>
    <row r="29" spans="1:6" ht="15" hidden="1" customHeight="1" x14ac:dyDescent="0.2">
      <c r="A29" s="60" t="s">
        <v>308</v>
      </c>
      <c r="B29" s="111"/>
      <c r="C29" s="111"/>
      <c r="D29" s="274"/>
      <c r="E29" s="274"/>
      <c r="F29" s="61"/>
    </row>
    <row r="30" spans="1:6" ht="15" hidden="1" customHeight="1" x14ac:dyDescent="0.2">
      <c r="A30" s="60" t="s">
        <v>309</v>
      </c>
      <c r="B30" s="111"/>
      <c r="C30" s="111"/>
      <c r="D30" s="274"/>
      <c r="E30" s="274"/>
      <c r="F30" s="61"/>
    </row>
    <row r="31" spans="1:6" ht="15" hidden="1" customHeight="1" x14ac:dyDescent="0.2">
      <c r="A31" s="60" t="s">
        <v>310</v>
      </c>
      <c r="B31" s="111"/>
      <c r="C31" s="111"/>
      <c r="D31" s="274"/>
      <c r="E31" s="274"/>
      <c r="F31" s="61"/>
    </row>
    <row r="32" spans="1:6" ht="15" hidden="1" customHeight="1" x14ac:dyDescent="0.2">
      <c r="A32" s="60" t="s">
        <v>287</v>
      </c>
      <c r="B32" s="111"/>
      <c r="C32" s="111"/>
      <c r="D32" s="274"/>
      <c r="E32" s="274"/>
      <c r="F32" s="61"/>
    </row>
    <row r="33" spans="1:6" ht="15" hidden="1" customHeight="1" x14ac:dyDescent="0.2">
      <c r="A33" s="60" t="s">
        <v>288</v>
      </c>
      <c r="B33" s="111"/>
      <c r="C33" s="111"/>
      <c r="D33" s="274"/>
      <c r="E33" s="274"/>
      <c r="F33" s="61"/>
    </row>
    <row r="34" spans="1:6" ht="15" hidden="1" customHeight="1" x14ac:dyDescent="0.2">
      <c r="A34" s="60" t="s">
        <v>289</v>
      </c>
      <c r="B34" s="111"/>
      <c r="C34" s="111"/>
      <c r="D34" s="274"/>
      <c r="E34" s="274"/>
      <c r="F34" s="61"/>
    </row>
    <row r="35" spans="1:6" ht="15" hidden="1" customHeight="1" x14ac:dyDescent="0.2">
      <c r="A35" s="60" t="s">
        <v>290</v>
      </c>
      <c r="B35" s="111"/>
      <c r="C35" s="111"/>
      <c r="D35" s="274"/>
      <c r="E35" s="274"/>
      <c r="F35" s="61"/>
    </row>
    <row r="36" spans="1:6" ht="15" hidden="1" customHeight="1" x14ac:dyDescent="0.2">
      <c r="A36" s="60" t="s">
        <v>291</v>
      </c>
      <c r="B36" s="111"/>
      <c r="C36" s="111"/>
      <c r="D36" s="274"/>
      <c r="E36" s="274"/>
      <c r="F36" s="61"/>
    </row>
    <row r="37" spans="1:6" ht="15" hidden="1" customHeight="1" x14ac:dyDescent="0.2">
      <c r="A37" s="60" t="s">
        <v>311</v>
      </c>
      <c r="B37" s="111"/>
      <c r="C37" s="111"/>
      <c r="D37" s="274"/>
      <c r="E37" s="274"/>
      <c r="F37" s="61"/>
    </row>
    <row r="38" spans="1:6" ht="15" hidden="1" customHeight="1" x14ac:dyDescent="0.2">
      <c r="A38" s="60" t="s">
        <v>312</v>
      </c>
      <c r="B38" s="111"/>
      <c r="C38" s="111"/>
      <c r="D38" s="274"/>
      <c r="E38" s="274"/>
      <c r="F38" s="61"/>
    </row>
    <row r="39" spans="1:6" ht="15" hidden="1" customHeight="1" x14ac:dyDescent="0.2">
      <c r="A39" s="60" t="s">
        <v>313</v>
      </c>
      <c r="B39" s="111"/>
      <c r="C39" s="111"/>
      <c r="D39" s="274"/>
      <c r="E39" s="274"/>
      <c r="F39" s="61"/>
    </row>
    <row r="40" spans="1:6" ht="15" hidden="1" customHeight="1" x14ac:dyDescent="0.2">
      <c r="A40" s="60" t="s">
        <v>314</v>
      </c>
      <c r="B40" s="111"/>
      <c r="C40" s="111"/>
      <c r="D40" s="274"/>
      <c r="E40" s="274"/>
      <c r="F40" s="61"/>
    </row>
    <row r="41" spans="1:6" ht="15" hidden="1" customHeight="1" x14ac:dyDescent="0.2">
      <c r="A41" s="60" t="s">
        <v>315</v>
      </c>
      <c r="B41" s="111"/>
      <c r="C41" s="111"/>
      <c r="D41" s="274"/>
      <c r="E41" s="274"/>
      <c r="F41" s="61"/>
    </row>
    <row r="42" spans="1:6" ht="15" hidden="1" customHeight="1" x14ac:dyDescent="0.2">
      <c r="A42" s="60" t="s">
        <v>316</v>
      </c>
      <c r="B42" s="111"/>
      <c r="C42" s="111"/>
      <c r="D42" s="274"/>
      <c r="E42" s="274"/>
      <c r="F42" s="61"/>
    </row>
    <row r="43" spans="1:6" ht="15" hidden="1" customHeight="1" x14ac:dyDescent="0.2">
      <c r="A43" s="60" t="s">
        <v>317</v>
      </c>
      <c r="B43" s="111"/>
      <c r="C43" s="111"/>
      <c r="D43" s="274"/>
      <c r="E43" s="274"/>
      <c r="F43" s="61"/>
    </row>
    <row r="44" spans="1:6" ht="15" hidden="1" customHeight="1" x14ac:dyDescent="0.2">
      <c r="A44" s="60" t="s">
        <v>318</v>
      </c>
      <c r="B44" s="111"/>
      <c r="C44" s="111"/>
      <c r="D44" s="274"/>
      <c r="E44" s="274"/>
      <c r="F44" s="61"/>
    </row>
    <row r="45" spans="1:6" ht="15" hidden="1" customHeight="1" x14ac:dyDescent="0.2">
      <c r="A45" s="60" t="s">
        <v>319</v>
      </c>
      <c r="B45" s="111"/>
      <c r="C45" s="111"/>
      <c r="D45" s="274"/>
      <c r="E45" s="274"/>
      <c r="F45" s="61"/>
    </row>
    <row r="46" spans="1:6" ht="15" hidden="1" customHeight="1" x14ac:dyDescent="0.2">
      <c r="A46" s="60" t="s">
        <v>320</v>
      </c>
      <c r="B46" s="111"/>
      <c r="C46" s="111"/>
      <c r="D46" s="274"/>
      <c r="E46" s="274"/>
      <c r="F46" s="61"/>
    </row>
    <row r="47" spans="1:6" ht="15" hidden="1" customHeight="1" x14ac:dyDescent="0.2">
      <c r="A47" s="60" t="s">
        <v>321</v>
      </c>
      <c r="B47" s="111"/>
      <c r="C47" s="111"/>
      <c r="D47" s="274"/>
      <c r="E47" s="274"/>
      <c r="F47" s="61"/>
    </row>
    <row r="48" spans="1:6" ht="15" hidden="1" customHeight="1" x14ac:dyDescent="0.2">
      <c r="A48" s="60" t="s">
        <v>322</v>
      </c>
      <c r="B48" s="111"/>
      <c r="C48" s="111"/>
      <c r="D48" s="274"/>
      <c r="E48" s="274"/>
      <c r="F48" s="61"/>
    </row>
    <row r="49" spans="1:6" ht="15" hidden="1" customHeight="1" x14ac:dyDescent="0.2">
      <c r="A49" s="60" t="s">
        <v>323</v>
      </c>
      <c r="B49" s="111"/>
      <c r="C49" s="111"/>
      <c r="D49" s="274"/>
      <c r="E49" s="274"/>
      <c r="F49" s="61"/>
    </row>
    <row r="50" spans="1:6" ht="15" hidden="1" customHeight="1" x14ac:dyDescent="0.2">
      <c r="A50" s="60" t="s">
        <v>324</v>
      </c>
      <c r="B50" s="111"/>
      <c r="C50" s="111"/>
      <c r="D50" s="274"/>
      <c r="E50" s="274"/>
      <c r="F50" s="61"/>
    </row>
    <row r="51" spans="1:6" ht="15.75" hidden="1" customHeight="1" x14ac:dyDescent="0.2">
      <c r="A51" s="60" t="s">
        <v>325</v>
      </c>
      <c r="B51" s="111"/>
      <c r="C51" s="111"/>
      <c r="D51" s="274"/>
      <c r="E51" s="274"/>
      <c r="F51" s="61"/>
    </row>
    <row r="52" spans="1:6" x14ac:dyDescent="0.2">
      <c r="A52" s="887"/>
      <c r="B52" s="888"/>
      <c r="C52" s="888"/>
      <c r="D52" s="888"/>
      <c r="E52" s="889"/>
      <c r="F52" s="61"/>
    </row>
    <row r="53" spans="1:6" ht="15.75" customHeight="1" x14ac:dyDescent="0.2">
      <c r="A53" s="62" t="s">
        <v>31</v>
      </c>
      <c r="B53" s="63" t="s">
        <v>44</v>
      </c>
      <c r="C53" s="64" t="s">
        <v>32</v>
      </c>
      <c r="D53" s="64" t="s">
        <v>119</v>
      </c>
      <c r="E53" s="64" t="s">
        <v>120</v>
      </c>
    </row>
    <row r="54" spans="1:6" x14ac:dyDescent="0.2">
      <c r="A54" s="65" t="s">
        <v>278</v>
      </c>
      <c r="B54" s="66"/>
      <c r="C54" s="67" t="s">
        <v>101</v>
      </c>
      <c r="D54" s="68">
        <v>44740</v>
      </c>
      <c r="E54" s="69" t="str">
        <f>IF(SUM(D56:E58)&lt;&gt;0,MEDIAN(D56:E58),"")</f>
        <v/>
      </c>
    </row>
    <row r="55" spans="1:6" ht="15.75" customHeight="1" x14ac:dyDescent="0.2">
      <c r="A55" s="70" t="s">
        <v>121</v>
      </c>
      <c r="B55" s="890" t="s">
        <v>122</v>
      </c>
      <c r="C55" s="890"/>
      <c r="D55" s="891" t="s">
        <v>110</v>
      </c>
      <c r="E55" s="891"/>
    </row>
    <row r="56" spans="1:6" ht="15.75" customHeight="1" x14ac:dyDescent="0.2">
      <c r="A56" s="60" t="s">
        <v>116</v>
      </c>
      <c r="B56" s="879">
        <f>VLOOKUP(A56,$A$11:$E$31,3,0)</f>
        <v>0</v>
      </c>
      <c r="C56" s="879"/>
      <c r="D56" s="880"/>
      <c r="E56" s="881"/>
    </row>
    <row r="57" spans="1:6" x14ac:dyDescent="0.2">
      <c r="A57" s="60" t="s">
        <v>117</v>
      </c>
      <c r="B57" s="905">
        <f>VLOOKUP(A57,$A$11:$E$31,3,0)</f>
        <v>0</v>
      </c>
      <c r="C57" s="906"/>
      <c r="D57" s="880"/>
      <c r="E57" s="881"/>
    </row>
    <row r="58" spans="1:6" x14ac:dyDescent="0.2">
      <c r="A58" s="60" t="s">
        <v>118</v>
      </c>
      <c r="B58" s="899">
        <f>VLOOKUP(A58,$A$11:$E$31,3,0)</f>
        <v>0</v>
      </c>
      <c r="C58" s="900"/>
      <c r="D58" s="880"/>
      <c r="E58" s="881"/>
    </row>
    <row r="59" spans="1:6" ht="15.75" customHeight="1" x14ac:dyDescent="0.2">
      <c r="A59" s="62" t="s">
        <v>31</v>
      </c>
      <c r="B59" s="63" t="s">
        <v>44</v>
      </c>
      <c r="C59" s="64" t="s">
        <v>32</v>
      </c>
      <c r="D59" s="64" t="s">
        <v>119</v>
      </c>
      <c r="E59" s="64" t="s">
        <v>120</v>
      </c>
    </row>
    <row r="60" spans="1:6" x14ac:dyDescent="0.2">
      <c r="A60" s="65" t="s">
        <v>279</v>
      </c>
      <c r="B60" s="66"/>
      <c r="C60" s="67" t="s">
        <v>101</v>
      </c>
      <c r="D60" s="68">
        <v>44740</v>
      </c>
      <c r="E60" s="69" t="str">
        <f>IF(SUM(D62:E64)&lt;&gt;0,MEDIAN(D62:E64),"")</f>
        <v/>
      </c>
    </row>
    <row r="61" spans="1:6" ht="15.75" customHeight="1" x14ac:dyDescent="0.2">
      <c r="A61" s="70" t="s">
        <v>121</v>
      </c>
      <c r="B61" s="890" t="s">
        <v>122</v>
      </c>
      <c r="C61" s="890"/>
      <c r="D61" s="891" t="s">
        <v>110</v>
      </c>
      <c r="E61" s="891"/>
    </row>
    <row r="62" spans="1:6" x14ac:dyDescent="0.2">
      <c r="A62" s="60" t="s">
        <v>123</v>
      </c>
      <c r="B62" s="879">
        <f>VLOOKUP(A62,$A$11:$E$31,3,0)</f>
        <v>0</v>
      </c>
      <c r="C62" s="879"/>
      <c r="D62" s="880"/>
      <c r="E62" s="881"/>
    </row>
    <row r="63" spans="1:6" x14ac:dyDescent="0.2">
      <c r="A63" s="60" t="s">
        <v>124</v>
      </c>
      <c r="B63" s="901">
        <f>VLOOKUP(A63,$A$11:$E$31,3,0)</f>
        <v>0</v>
      </c>
      <c r="C63" s="902"/>
      <c r="D63" s="880"/>
      <c r="E63" s="881"/>
    </row>
    <row r="64" spans="1:6" x14ac:dyDescent="0.2">
      <c r="A64" s="336" t="s">
        <v>125</v>
      </c>
      <c r="B64" s="903">
        <f>VLOOKUP(A64,$A$11:$E$31,3,0)</f>
        <v>0</v>
      </c>
      <c r="C64" s="904"/>
      <c r="D64" s="897"/>
      <c r="E64" s="898"/>
    </row>
    <row r="65" spans="5:5" x14ac:dyDescent="0.2">
      <c r="E65" s="26"/>
    </row>
    <row r="66" spans="5:5" x14ac:dyDescent="0.2">
      <c r="E66" s="26"/>
    </row>
    <row r="67" spans="5:5" x14ac:dyDescent="0.2">
      <c r="E67" s="26"/>
    </row>
    <row r="68" spans="5:5" x14ac:dyDescent="0.2">
      <c r="E68" s="26"/>
    </row>
    <row r="69" spans="5:5" x14ac:dyDescent="0.2">
      <c r="E69" s="26"/>
    </row>
    <row r="70" spans="5:5" x14ac:dyDescent="0.2">
      <c r="E70" s="26"/>
    </row>
    <row r="71" spans="5:5" x14ac:dyDescent="0.2">
      <c r="E71" s="26"/>
    </row>
    <row r="72" spans="5:5" x14ac:dyDescent="0.2">
      <c r="E72" s="26"/>
    </row>
    <row r="73" spans="5:5" x14ac:dyDescent="0.2">
      <c r="E73" s="26"/>
    </row>
    <row r="74" spans="5:5" x14ac:dyDescent="0.2">
      <c r="E74" s="26"/>
    </row>
    <row r="75" spans="5:5" x14ac:dyDescent="0.2">
      <c r="E75" s="26"/>
    </row>
    <row r="76" spans="5:5" x14ac:dyDescent="0.2">
      <c r="E76" s="26"/>
    </row>
    <row r="77" spans="5:5" x14ac:dyDescent="0.2">
      <c r="E77" s="26"/>
    </row>
    <row r="78" spans="5:5" x14ac:dyDescent="0.2">
      <c r="E78" s="26"/>
    </row>
    <row r="79" spans="5:5" x14ac:dyDescent="0.2">
      <c r="E79" s="26"/>
    </row>
    <row r="80" spans="5:5" x14ac:dyDescent="0.2">
      <c r="E80" s="26"/>
    </row>
    <row r="81" spans="5:5" x14ac:dyDescent="0.2">
      <c r="E81" s="26"/>
    </row>
    <row r="82" spans="5:5" x14ac:dyDescent="0.2">
      <c r="E82" s="26"/>
    </row>
    <row r="83" spans="5:5" x14ac:dyDescent="0.2">
      <c r="E83" s="26"/>
    </row>
    <row r="84" spans="5:5" x14ac:dyDescent="0.2">
      <c r="E84" s="26"/>
    </row>
    <row r="85" spans="5:5" x14ac:dyDescent="0.2">
      <c r="E85" s="26"/>
    </row>
    <row r="86" spans="5:5" x14ac:dyDescent="0.2">
      <c r="E86" s="26"/>
    </row>
    <row r="87" spans="5:5" x14ac:dyDescent="0.2">
      <c r="E87" s="26"/>
    </row>
    <row r="88" spans="5:5" x14ac:dyDescent="0.2">
      <c r="E88" s="26"/>
    </row>
    <row r="89" spans="5:5" x14ac:dyDescent="0.2">
      <c r="E89" s="26"/>
    </row>
    <row r="90" spans="5:5" x14ac:dyDescent="0.2">
      <c r="E90" s="26"/>
    </row>
    <row r="91" spans="5:5" x14ac:dyDescent="0.2">
      <c r="E91" s="26"/>
    </row>
    <row r="92" spans="5:5" x14ac:dyDescent="0.2">
      <c r="E92" s="26"/>
    </row>
    <row r="93" spans="5:5" x14ac:dyDescent="0.2">
      <c r="E93" s="26"/>
    </row>
    <row r="94" spans="5:5" x14ac:dyDescent="0.2">
      <c r="E94" s="26"/>
    </row>
    <row r="95" spans="5:5" x14ac:dyDescent="0.2">
      <c r="E95" s="26"/>
    </row>
    <row r="96" spans="5:5" x14ac:dyDescent="0.2">
      <c r="E96" s="26"/>
    </row>
    <row r="97" spans="5:5" x14ac:dyDescent="0.2">
      <c r="E97" s="26"/>
    </row>
    <row r="98" spans="5:5" x14ac:dyDescent="0.2">
      <c r="E98" s="26"/>
    </row>
    <row r="99" spans="5:5" x14ac:dyDescent="0.2">
      <c r="E99" s="26"/>
    </row>
    <row r="100" spans="5:5" x14ac:dyDescent="0.2">
      <c r="E100" s="26"/>
    </row>
    <row r="101" spans="5:5" x14ac:dyDescent="0.2">
      <c r="E101" s="26"/>
    </row>
    <row r="102" spans="5:5" x14ac:dyDescent="0.2">
      <c r="E102" s="26"/>
    </row>
    <row r="103" spans="5:5" x14ac:dyDescent="0.2">
      <c r="E103" s="26"/>
    </row>
    <row r="104" spans="5:5" x14ac:dyDescent="0.2">
      <c r="E104" s="26"/>
    </row>
    <row r="105" spans="5:5" x14ac:dyDescent="0.2">
      <c r="E105" s="26"/>
    </row>
    <row r="106" spans="5:5" x14ac:dyDescent="0.2">
      <c r="E106" s="26"/>
    </row>
    <row r="107" spans="5:5" x14ac:dyDescent="0.2">
      <c r="E107" s="26"/>
    </row>
    <row r="108" spans="5:5" x14ac:dyDescent="0.2">
      <c r="E108" s="26"/>
    </row>
    <row r="109" spans="5:5" x14ac:dyDescent="0.2">
      <c r="E109" s="26"/>
    </row>
    <row r="110" spans="5:5" x14ac:dyDescent="0.2">
      <c r="E110" s="26"/>
    </row>
    <row r="111" spans="5:5" x14ac:dyDescent="0.2">
      <c r="E111" s="26"/>
    </row>
    <row r="112" spans="5:5" x14ac:dyDescent="0.2">
      <c r="E112" s="26"/>
    </row>
    <row r="113" spans="5:5" x14ac:dyDescent="0.2">
      <c r="E113" s="26"/>
    </row>
    <row r="114" spans="5:5" x14ac:dyDescent="0.2">
      <c r="E114" s="26"/>
    </row>
    <row r="115" spans="5:5" x14ac:dyDescent="0.2">
      <c r="E115" s="26"/>
    </row>
    <row r="116" spans="5:5" x14ac:dyDescent="0.2">
      <c r="E116" s="26"/>
    </row>
    <row r="117" spans="5:5" x14ac:dyDescent="0.2">
      <c r="E117" s="26"/>
    </row>
    <row r="118" spans="5:5" x14ac:dyDescent="0.2">
      <c r="E118" s="26"/>
    </row>
    <row r="119" spans="5:5" x14ac:dyDescent="0.2">
      <c r="E119" s="26"/>
    </row>
    <row r="120" spans="5:5" x14ac:dyDescent="0.2">
      <c r="E120" s="26"/>
    </row>
    <row r="121" spans="5:5" x14ac:dyDescent="0.2">
      <c r="E121" s="26"/>
    </row>
    <row r="122" spans="5:5" x14ac:dyDescent="0.2">
      <c r="E122" s="26"/>
    </row>
    <row r="123" spans="5:5" x14ac:dyDescent="0.2">
      <c r="E123" s="26"/>
    </row>
    <row r="124" spans="5:5" x14ac:dyDescent="0.2">
      <c r="E124" s="26"/>
    </row>
    <row r="125" spans="5:5" x14ac:dyDescent="0.2">
      <c r="E125" s="26"/>
    </row>
    <row r="126" spans="5:5" x14ac:dyDescent="0.2">
      <c r="E126" s="26"/>
    </row>
    <row r="127" spans="5:5" x14ac:dyDescent="0.2">
      <c r="E127" s="26"/>
    </row>
    <row r="128" spans="5:5" x14ac:dyDescent="0.2">
      <c r="E128" s="26"/>
    </row>
    <row r="129" spans="5:5" x14ac:dyDescent="0.2">
      <c r="E129" s="26"/>
    </row>
    <row r="130" spans="5:5" x14ac:dyDescent="0.2">
      <c r="E130" s="26"/>
    </row>
    <row r="131" spans="5:5" x14ac:dyDescent="0.2">
      <c r="E131" s="26"/>
    </row>
    <row r="132" spans="5:5" x14ac:dyDescent="0.2">
      <c r="E132" s="26"/>
    </row>
    <row r="133" spans="5:5" x14ac:dyDescent="0.2">
      <c r="E133" s="26"/>
    </row>
    <row r="134" spans="5:5" x14ac:dyDescent="0.2">
      <c r="E134" s="26"/>
    </row>
    <row r="135" spans="5:5" x14ac:dyDescent="0.2">
      <c r="E135" s="26"/>
    </row>
    <row r="136" spans="5:5" x14ac:dyDescent="0.2">
      <c r="E136" s="26"/>
    </row>
    <row r="137" spans="5:5" x14ac:dyDescent="0.2">
      <c r="E137" s="26"/>
    </row>
    <row r="138" spans="5:5" x14ac:dyDescent="0.2">
      <c r="E138" s="26"/>
    </row>
    <row r="139" spans="5:5" x14ac:dyDescent="0.2">
      <c r="E139" s="26"/>
    </row>
    <row r="140" spans="5:5" x14ac:dyDescent="0.2">
      <c r="E140" s="26"/>
    </row>
    <row r="141" spans="5:5" x14ac:dyDescent="0.2">
      <c r="E141" s="26"/>
    </row>
    <row r="142" spans="5:5" x14ac:dyDescent="0.2">
      <c r="E142" s="26"/>
    </row>
    <row r="143" spans="5:5" x14ac:dyDescent="0.2">
      <c r="E143" s="26"/>
    </row>
    <row r="144" spans="5:5" x14ac:dyDescent="0.2">
      <c r="E144" s="26"/>
    </row>
    <row r="145" spans="5:5" x14ac:dyDescent="0.2">
      <c r="E145" s="26"/>
    </row>
    <row r="146" spans="5:5" x14ac:dyDescent="0.2">
      <c r="E146" s="26"/>
    </row>
    <row r="147" spans="5:5" x14ac:dyDescent="0.2">
      <c r="E147" s="26"/>
    </row>
    <row r="148" spans="5:5" x14ac:dyDescent="0.2">
      <c r="E148" s="26"/>
    </row>
    <row r="149" spans="5:5" x14ac:dyDescent="0.2">
      <c r="E149" s="26"/>
    </row>
    <row r="150" spans="5:5" x14ac:dyDescent="0.2">
      <c r="E150" s="26"/>
    </row>
    <row r="151" spans="5:5" x14ac:dyDescent="0.2">
      <c r="E151" s="26"/>
    </row>
    <row r="152" spans="5:5" x14ac:dyDescent="0.2">
      <c r="E152" s="26"/>
    </row>
    <row r="153" spans="5:5" x14ac:dyDescent="0.2">
      <c r="E153" s="26"/>
    </row>
    <row r="154" spans="5:5" x14ac:dyDescent="0.2">
      <c r="E154" s="26"/>
    </row>
    <row r="155" spans="5:5" x14ac:dyDescent="0.2">
      <c r="E155" s="26"/>
    </row>
    <row r="156" spans="5:5" x14ac:dyDescent="0.2">
      <c r="E156" s="26"/>
    </row>
    <row r="157" spans="5:5" x14ac:dyDescent="0.2">
      <c r="E157" s="26"/>
    </row>
    <row r="158" spans="5:5" x14ac:dyDescent="0.2">
      <c r="E158" s="26"/>
    </row>
    <row r="159" spans="5:5" x14ac:dyDescent="0.2">
      <c r="E159" s="26"/>
    </row>
    <row r="160" spans="5:5" x14ac:dyDescent="0.2">
      <c r="E160" s="26"/>
    </row>
    <row r="161" spans="5:5" x14ac:dyDescent="0.2">
      <c r="E161" s="26"/>
    </row>
    <row r="162" spans="5:5" x14ac:dyDescent="0.2">
      <c r="E162" s="26"/>
    </row>
    <row r="163" spans="5:5" x14ac:dyDescent="0.2">
      <c r="E163" s="26"/>
    </row>
    <row r="164" spans="5:5" x14ac:dyDescent="0.2">
      <c r="E164" s="26"/>
    </row>
    <row r="165" spans="5:5" x14ac:dyDescent="0.2">
      <c r="E165" s="26"/>
    </row>
    <row r="166" spans="5:5" x14ac:dyDescent="0.2">
      <c r="E166" s="26"/>
    </row>
    <row r="167" spans="5:5" x14ac:dyDescent="0.2">
      <c r="E167" s="26"/>
    </row>
    <row r="168" spans="5:5" x14ac:dyDescent="0.2">
      <c r="E168" s="26"/>
    </row>
    <row r="169" spans="5:5" x14ac:dyDescent="0.2">
      <c r="E169" s="26"/>
    </row>
    <row r="170" spans="5:5" x14ac:dyDescent="0.2">
      <c r="E170" s="26"/>
    </row>
    <row r="171" spans="5:5" x14ac:dyDescent="0.2">
      <c r="E171" s="26"/>
    </row>
    <row r="172" spans="5:5" x14ac:dyDescent="0.2">
      <c r="E172" s="26"/>
    </row>
    <row r="173" spans="5:5" x14ac:dyDescent="0.2">
      <c r="E173" s="26"/>
    </row>
    <row r="174" spans="5:5" x14ac:dyDescent="0.2">
      <c r="E174" s="26"/>
    </row>
    <row r="175" spans="5:5" x14ac:dyDescent="0.2">
      <c r="E175" s="26"/>
    </row>
    <row r="176" spans="5:5" x14ac:dyDescent="0.2">
      <c r="E176" s="26"/>
    </row>
    <row r="177" spans="5:5" x14ac:dyDescent="0.2">
      <c r="E177" s="26"/>
    </row>
    <row r="178" spans="5:5" x14ac:dyDescent="0.2">
      <c r="E178" s="26"/>
    </row>
    <row r="179" spans="5:5" x14ac:dyDescent="0.2">
      <c r="E179" s="26"/>
    </row>
    <row r="180" spans="5:5" x14ac:dyDescent="0.2">
      <c r="E180" s="26"/>
    </row>
    <row r="181" spans="5:5" x14ac:dyDescent="0.2">
      <c r="E181" s="26"/>
    </row>
    <row r="182" spans="5:5" x14ac:dyDescent="0.2">
      <c r="E182" s="26"/>
    </row>
    <row r="183" spans="5:5" x14ac:dyDescent="0.2">
      <c r="E183" s="26"/>
    </row>
    <row r="184" spans="5:5" x14ac:dyDescent="0.2">
      <c r="E184" s="26"/>
    </row>
    <row r="185" spans="5:5" x14ac:dyDescent="0.2">
      <c r="E185" s="26"/>
    </row>
    <row r="186" spans="5:5" x14ac:dyDescent="0.2">
      <c r="E186" s="26"/>
    </row>
  </sheetData>
  <dataConsolidate/>
  <mergeCells count="27">
    <mergeCell ref="D57:E57"/>
    <mergeCell ref="D64:E64"/>
    <mergeCell ref="B58:C58"/>
    <mergeCell ref="D58:E58"/>
    <mergeCell ref="B61:C61"/>
    <mergeCell ref="D61:E61"/>
    <mergeCell ref="B62:C62"/>
    <mergeCell ref="D62:E62"/>
    <mergeCell ref="B63:C63"/>
    <mergeCell ref="D63:E63"/>
    <mergeCell ref="B64:C64"/>
    <mergeCell ref="B57:C57"/>
    <mergeCell ref="B2:E2"/>
    <mergeCell ref="B1:E1"/>
    <mergeCell ref="B3:E3"/>
    <mergeCell ref="B56:C56"/>
    <mergeCell ref="D56:E56"/>
    <mergeCell ref="A4:E4"/>
    <mergeCell ref="D5:E5"/>
    <mergeCell ref="A52:E52"/>
    <mergeCell ref="B55:C55"/>
    <mergeCell ref="D55:E55"/>
    <mergeCell ref="D6:E8"/>
    <mergeCell ref="B5:C5"/>
    <mergeCell ref="B6:C6"/>
    <mergeCell ref="B7:C7"/>
    <mergeCell ref="B8:C8"/>
  </mergeCells>
  <phoneticPr fontId="2" type="noConversion"/>
  <dataValidations disablePrompts="1" count="1">
    <dataValidation type="list" allowBlank="1" showInputMessage="1" showErrorMessage="1" sqref="A56:A58 A62:A64">
      <formula1>$A$11:$A$31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83" orientation="portrait" r:id="rId1"/>
  <headerFooter>
    <oddFooter>Página &amp;P de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50"/>
  <sheetViews>
    <sheetView workbookViewId="0"/>
  </sheetViews>
  <sheetFormatPr defaultColWidth="9.140625" defaultRowHeight="19.5" outlineLevelRow="1" x14ac:dyDescent="0.25"/>
  <cols>
    <col min="1" max="1" width="9.140625" style="100"/>
    <col min="2" max="2" width="81.140625" style="100" bestFit="1" customWidth="1"/>
    <col min="3" max="3" width="16.7109375" style="100" bestFit="1" customWidth="1"/>
    <col min="4" max="4" width="6.7109375" style="100" bestFit="1" customWidth="1"/>
    <col min="5" max="5" width="29.28515625" style="100" bestFit="1" customWidth="1"/>
    <col min="6" max="6" width="13" style="100" bestFit="1" customWidth="1"/>
    <col min="7" max="7" width="9.28515625" style="100" customWidth="1"/>
    <col min="8" max="8" width="18.28515625" style="100" bestFit="1" customWidth="1"/>
    <col min="9" max="9" width="11.140625" style="100" customWidth="1"/>
    <col min="10" max="11" width="9.140625" style="100"/>
    <col min="12" max="12" width="44.42578125" style="100" bestFit="1" customWidth="1"/>
    <col min="13" max="13" width="19.28515625" style="100" bestFit="1" customWidth="1"/>
    <col min="14" max="14" width="44.42578125" style="100" bestFit="1" customWidth="1"/>
    <col min="15" max="15" width="53.42578125" style="100" bestFit="1" customWidth="1"/>
    <col min="16" max="16" width="6.85546875" style="100" bestFit="1" customWidth="1"/>
    <col min="17" max="17" width="13.140625" style="100" bestFit="1" customWidth="1"/>
    <col min="18" max="18" width="17.140625" style="100" bestFit="1" customWidth="1"/>
    <col min="19" max="19" width="33.42578125" style="100" bestFit="1" customWidth="1"/>
    <col min="20" max="20" width="11.7109375" style="100" bestFit="1" customWidth="1"/>
    <col min="21" max="21" width="7" style="100" bestFit="1" customWidth="1"/>
    <col min="22" max="22" width="15.28515625" style="100" customWidth="1"/>
    <col min="23" max="23" width="33.42578125" style="100" bestFit="1" customWidth="1"/>
    <col min="24" max="24" width="11.7109375" style="100" bestFit="1" customWidth="1"/>
    <col min="25" max="25" width="10.42578125" style="100" bestFit="1" customWidth="1"/>
    <col min="26" max="26" width="8.42578125" style="100" bestFit="1" customWidth="1"/>
    <col min="27" max="27" width="16.7109375" style="100" bestFit="1" customWidth="1"/>
    <col min="28" max="28" width="27.42578125" style="100" bestFit="1" customWidth="1"/>
    <col min="29" max="29" width="81.140625" style="100" bestFit="1" customWidth="1"/>
    <col min="30" max="30" width="6" style="100" bestFit="1" customWidth="1"/>
    <col min="31" max="31" width="23.28515625" style="100" bestFit="1" customWidth="1"/>
    <col min="32" max="32" width="22.85546875" style="100" bestFit="1" customWidth="1"/>
    <col min="33" max="33" width="81.140625" style="100" bestFit="1" customWidth="1"/>
    <col min="34" max="34" width="6.140625" style="100" bestFit="1" customWidth="1"/>
    <col min="35" max="35" width="9.140625" style="100"/>
    <col min="36" max="36" width="38" style="100" bestFit="1" customWidth="1"/>
    <col min="37" max="37" width="40.85546875" style="100" bestFit="1" customWidth="1"/>
    <col min="38" max="38" width="7.85546875" style="100" bestFit="1" customWidth="1"/>
    <col min="39" max="39" width="53.140625" style="100" bestFit="1" customWidth="1"/>
    <col min="40" max="40" width="14.42578125" style="100" bestFit="1" customWidth="1"/>
    <col min="41" max="41" width="10.28515625" style="100" bestFit="1" customWidth="1"/>
    <col min="42" max="42" width="17.85546875" style="100" bestFit="1" customWidth="1"/>
    <col min="43" max="43" width="24" style="100" bestFit="1" customWidth="1"/>
    <col min="44" max="44" width="15" style="100" bestFit="1" customWidth="1"/>
    <col min="45" max="16384" width="9.140625" style="100"/>
  </cols>
  <sheetData>
    <row r="2" spans="2:7" x14ac:dyDescent="0.25">
      <c r="B2" s="694" t="s">
        <v>161</v>
      </c>
      <c r="C2" s="695"/>
      <c r="D2" s="695"/>
      <c r="E2" s="695"/>
      <c r="F2" s="695"/>
      <c r="G2" s="696"/>
    </row>
    <row r="3" spans="2:7" x14ac:dyDescent="0.25">
      <c r="B3" s="697"/>
      <c r="C3" s="698"/>
      <c r="D3" s="698"/>
      <c r="E3" s="698"/>
      <c r="F3" s="698"/>
      <c r="G3" s="699"/>
    </row>
    <row r="4" spans="2:7" x14ac:dyDescent="0.25">
      <c r="B4" s="697"/>
      <c r="C4" s="698"/>
      <c r="D4" s="698"/>
      <c r="E4" s="698"/>
      <c r="F4" s="698"/>
      <c r="G4" s="699"/>
    </row>
    <row r="5" spans="2:7" x14ac:dyDescent="0.25">
      <c r="B5" s="697"/>
      <c r="C5" s="698"/>
      <c r="D5" s="698"/>
      <c r="E5" s="698"/>
      <c r="F5" s="698"/>
      <c r="G5" s="699"/>
    </row>
    <row r="6" spans="2:7" x14ac:dyDescent="0.25">
      <c r="B6" s="700"/>
      <c r="C6" s="701"/>
      <c r="D6" s="701"/>
      <c r="E6" s="701"/>
      <c r="F6" s="701"/>
      <c r="G6" s="702"/>
    </row>
    <row r="8" spans="2:7" x14ac:dyDescent="0.25">
      <c r="B8" s="101" t="s">
        <v>169</v>
      </c>
      <c r="C8" s="102"/>
      <c r="D8" s="102"/>
      <c r="E8" s="102"/>
      <c r="F8" s="103"/>
      <c r="G8" s="104"/>
    </row>
    <row r="9" spans="2:7" hidden="1" outlineLevel="1" x14ac:dyDescent="0.25">
      <c r="B9" s="100" t="s">
        <v>170</v>
      </c>
      <c r="C9" s="100" t="s">
        <v>171</v>
      </c>
      <c r="D9" s="100" t="s">
        <v>172</v>
      </c>
      <c r="E9" s="100" t="s">
        <v>173</v>
      </c>
      <c r="F9" s="100" t="s">
        <v>174</v>
      </c>
    </row>
    <row r="10" spans="2:7" hidden="1" outlineLevel="1" x14ac:dyDescent="0.25">
      <c r="B10" s="100" t="s">
        <v>175</v>
      </c>
      <c r="C10" s="100">
        <v>2</v>
      </c>
      <c r="D10" s="100" t="s">
        <v>176</v>
      </c>
      <c r="E10" s="100" t="s">
        <v>177</v>
      </c>
      <c r="F10" s="100" t="s">
        <v>178</v>
      </c>
    </row>
    <row r="11" spans="2:7" hidden="1" outlineLevel="1" x14ac:dyDescent="0.25">
      <c r="B11" s="100" t="s">
        <v>179</v>
      </c>
      <c r="C11" s="100">
        <v>1</v>
      </c>
      <c r="E11" s="100" t="s">
        <v>180</v>
      </c>
    </row>
    <row r="12" spans="2:7" hidden="1" outlineLevel="1" x14ac:dyDescent="0.25">
      <c r="B12" s="100" t="s">
        <v>181</v>
      </c>
      <c r="C12" s="100">
        <v>3</v>
      </c>
      <c r="D12" s="100" t="s">
        <v>182</v>
      </c>
      <c r="E12" s="100" t="s">
        <v>183</v>
      </c>
      <c r="F12" s="100" t="s">
        <v>184</v>
      </c>
    </row>
    <row r="13" spans="2:7" hidden="1" outlineLevel="1" x14ac:dyDescent="0.25"/>
    <row r="14" spans="2:7" hidden="1" outlineLevel="1" x14ac:dyDescent="0.25"/>
    <row r="15" spans="2:7" hidden="1" outlineLevel="1" x14ac:dyDescent="0.25"/>
    <row r="16" spans="2:7" hidden="1" outlineLevel="1" x14ac:dyDescent="0.25"/>
    <row r="17" spans="2:36" hidden="1" outlineLevel="1" x14ac:dyDescent="0.25"/>
    <row r="18" spans="2:36" hidden="1" outlineLevel="1" x14ac:dyDescent="0.25"/>
    <row r="19" spans="2:36" collapsed="1" x14ac:dyDescent="0.25"/>
    <row r="20" spans="2:36" x14ac:dyDescent="0.25">
      <c r="B20" s="101" t="s">
        <v>185</v>
      </c>
      <c r="C20" s="102"/>
      <c r="D20" s="102"/>
      <c r="E20" s="102"/>
      <c r="F20" s="103"/>
      <c r="G20" s="104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</row>
    <row r="21" spans="2:36" hidden="1" outlineLevel="1" x14ac:dyDescent="0.25">
      <c r="B21" s="105" t="s">
        <v>170</v>
      </c>
      <c r="C21" s="105" t="s">
        <v>140</v>
      </c>
      <c r="D21" s="105" t="s">
        <v>172</v>
      </c>
      <c r="E21" s="105" t="s">
        <v>141</v>
      </c>
      <c r="F21" s="105" t="s">
        <v>44</v>
      </c>
      <c r="G21" s="105"/>
    </row>
    <row r="22" spans="2:36" hidden="1" outlineLevel="1" x14ac:dyDescent="0.25"/>
    <row r="23" spans="2:36" hidden="1" outlineLevel="1" x14ac:dyDescent="0.25"/>
    <row r="24" spans="2:36" hidden="1" outlineLevel="1" x14ac:dyDescent="0.25">
      <c r="B24" s="100" t="s">
        <v>211</v>
      </c>
      <c r="C24" s="100" t="s">
        <v>38</v>
      </c>
      <c r="D24" s="100" t="s">
        <v>212</v>
      </c>
      <c r="E24" s="100">
        <v>1</v>
      </c>
      <c r="F24" s="100" t="s">
        <v>213</v>
      </c>
    </row>
    <row r="25" spans="2:36" hidden="1" outlineLevel="1" x14ac:dyDescent="0.25"/>
    <row r="26" spans="2:36" hidden="1" outlineLevel="1" x14ac:dyDescent="0.25">
      <c r="B26" s="100" t="s">
        <v>214</v>
      </c>
    </row>
    <row r="27" spans="2:36" hidden="1" outlineLevel="1" x14ac:dyDescent="0.25">
      <c r="B27" s="100" t="s">
        <v>215</v>
      </c>
      <c r="C27" s="100" t="s">
        <v>216</v>
      </c>
      <c r="D27" s="100" t="s">
        <v>217</v>
      </c>
      <c r="E27" s="100">
        <v>6</v>
      </c>
      <c r="F27" s="100" t="s">
        <v>218</v>
      </c>
    </row>
    <row r="28" spans="2:36" hidden="1" outlineLevel="1" x14ac:dyDescent="0.25"/>
    <row r="29" spans="2:36" hidden="1" outlineLevel="1" x14ac:dyDescent="0.25">
      <c r="B29" s="100" t="s">
        <v>186</v>
      </c>
    </row>
    <row r="30" spans="2:36" hidden="1" outlineLevel="1" x14ac:dyDescent="0.25">
      <c r="B30" s="100" t="s">
        <v>187</v>
      </c>
      <c r="C30" s="100" t="s">
        <v>188</v>
      </c>
      <c r="D30" s="100" t="s">
        <v>189</v>
      </c>
      <c r="E30" s="100">
        <v>4</v>
      </c>
      <c r="F30" s="100" t="s">
        <v>190</v>
      </c>
    </row>
    <row r="31" spans="2:36" hidden="1" outlineLevel="1" x14ac:dyDescent="0.25">
      <c r="B31" s="100" t="s">
        <v>191</v>
      </c>
      <c r="C31" s="100" t="s">
        <v>192</v>
      </c>
      <c r="D31" s="100" t="s">
        <v>193</v>
      </c>
      <c r="E31" s="100">
        <v>2</v>
      </c>
      <c r="F31" s="100" t="s">
        <v>194</v>
      </c>
    </row>
    <row r="32" spans="2:36" hidden="1" outlineLevel="1" x14ac:dyDescent="0.25">
      <c r="B32" s="100" t="s">
        <v>195</v>
      </c>
      <c r="C32" s="100" t="s">
        <v>196</v>
      </c>
      <c r="D32" s="100" t="s">
        <v>197</v>
      </c>
      <c r="E32" s="100">
        <v>18</v>
      </c>
      <c r="F32" s="100" t="s">
        <v>198</v>
      </c>
    </row>
    <row r="33" spans="2:7" hidden="1" outlineLevel="1" x14ac:dyDescent="0.25">
      <c r="B33" s="100" t="s">
        <v>199</v>
      </c>
      <c r="C33" s="100" t="s">
        <v>200</v>
      </c>
      <c r="D33" s="100" t="s">
        <v>201</v>
      </c>
      <c r="E33" s="100">
        <v>4</v>
      </c>
      <c r="F33" s="100" t="s">
        <v>202</v>
      </c>
    </row>
    <row r="34" spans="2:7" hidden="1" outlineLevel="1" x14ac:dyDescent="0.25"/>
    <row r="35" spans="2:7" hidden="1" outlineLevel="1" x14ac:dyDescent="0.25">
      <c r="B35" s="100" t="s">
        <v>219</v>
      </c>
    </row>
    <row r="36" spans="2:7" hidden="1" outlineLevel="1" x14ac:dyDescent="0.25">
      <c r="B36" s="100" t="s">
        <v>220</v>
      </c>
      <c r="C36" s="100" t="s">
        <v>221</v>
      </c>
      <c r="D36" s="100" t="s">
        <v>222</v>
      </c>
      <c r="E36" s="100">
        <v>1</v>
      </c>
      <c r="F36" s="100" t="s">
        <v>223</v>
      </c>
    </row>
    <row r="37" spans="2:7" hidden="1" outlineLevel="1" x14ac:dyDescent="0.25"/>
    <row r="38" spans="2:7" hidden="1" outlineLevel="1" x14ac:dyDescent="0.25"/>
    <row r="39" spans="2:7" hidden="1" outlineLevel="1" x14ac:dyDescent="0.25"/>
    <row r="40" spans="2:7" hidden="1" outlineLevel="1" x14ac:dyDescent="0.25"/>
    <row r="41" spans="2:7" collapsed="1" x14ac:dyDescent="0.25"/>
    <row r="42" spans="2:7" x14ac:dyDescent="0.25">
      <c r="B42" s="101" t="s">
        <v>203</v>
      </c>
      <c r="C42" s="102"/>
      <c r="D42" s="102"/>
      <c r="E42" s="102"/>
      <c r="F42" s="103"/>
      <c r="G42" s="104"/>
    </row>
    <row r="43" spans="2:7" hidden="1" outlineLevel="1" x14ac:dyDescent="0.25">
      <c r="B43" s="100" t="s">
        <v>170</v>
      </c>
      <c r="C43" s="100" t="s">
        <v>172</v>
      </c>
      <c r="D43" s="100" t="s">
        <v>204</v>
      </c>
      <c r="E43" s="100" t="s">
        <v>44</v>
      </c>
      <c r="F43" s="100" t="s">
        <v>205</v>
      </c>
    </row>
    <row r="44" spans="2:7" hidden="1" outlineLevel="1" x14ac:dyDescent="0.25"/>
    <row r="45" spans="2:7" hidden="1" outlineLevel="1" x14ac:dyDescent="0.25">
      <c r="B45" s="100" t="s">
        <v>206</v>
      </c>
    </row>
    <row r="46" spans="2:7" hidden="1" outlineLevel="1" x14ac:dyDescent="0.25">
      <c r="B46" s="100" t="s">
        <v>207</v>
      </c>
      <c r="C46" s="100" t="s">
        <v>208</v>
      </c>
      <c r="D46" s="100">
        <v>32</v>
      </c>
      <c r="E46" s="100" t="s">
        <v>209</v>
      </c>
      <c r="F46" s="100" t="s">
        <v>210</v>
      </c>
    </row>
    <row r="47" spans="2:7" hidden="1" outlineLevel="1" x14ac:dyDescent="0.25">
      <c r="B47" s="100">
        <v>32</v>
      </c>
    </row>
    <row r="48" spans="2:7" hidden="1" outlineLevel="1" x14ac:dyDescent="0.25"/>
    <row r="49" hidden="1" outlineLevel="1" x14ac:dyDescent="0.25"/>
    <row r="50" collapsed="1" x14ac:dyDescent="0.25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54"/>
  <sheetViews>
    <sheetView workbookViewId="0"/>
  </sheetViews>
  <sheetFormatPr defaultColWidth="8.85546875" defaultRowHeight="12.75" x14ac:dyDescent="0.2"/>
  <cols>
    <col min="1" max="1" width="21.2851562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x14ac:dyDescent="0.2">
      <c r="A1" s="13"/>
      <c r="B1" s="907" t="str">
        <f>ORÇAMENTO_DES!E2</f>
        <v>GOVERNO DO ESTADO DE MATO GROSSO DO SUL</v>
      </c>
      <c r="C1" s="908"/>
      <c r="D1" s="908"/>
      <c r="E1" s="908"/>
      <c r="F1" s="909"/>
    </row>
    <row r="2" spans="1:6" ht="14.25" x14ac:dyDescent="0.2">
      <c r="A2" s="5"/>
      <c r="B2" s="910" t="str">
        <f>ORÇAMENTO_DES!E3</f>
        <v>PREFEITURA MUNICIPAL DE NAVIRAÍ</v>
      </c>
      <c r="C2" s="911"/>
      <c r="D2" s="911"/>
      <c r="E2" s="911"/>
      <c r="F2" s="912"/>
    </row>
    <row r="3" spans="1:6" x14ac:dyDescent="0.2">
      <c r="A3" s="5"/>
      <c r="B3" s="913" t="str">
        <f>ORÇAMENTO_DES!E4</f>
        <v>SECRETARIA DE OBRAS</v>
      </c>
      <c r="C3" s="914"/>
      <c r="D3" s="914"/>
      <c r="E3" s="914"/>
      <c r="F3" s="915"/>
    </row>
    <row r="4" spans="1:6" ht="20.25" x14ac:dyDescent="0.2">
      <c r="A4" s="703" t="s">
        <v>285</v>
      </c>
      <c r="B4" s="703"/>
      <c r="C4" s="703"/>
      <c r="D4" s="703"/>
      <c r="E4" s="703"/>
      <c r="F4" s="703"/>
    </row>
    <row r="5" spans="1:6" ht="19.5" customHeight="1" x14ac:dyDescent="0.2">
      <c r="A5" s="127" t="s">
        <v>128</v>
      </c>
      <c r="B5" s="918" t="str">
        <f>ORÇAMENTO_DES!C6</f>
        <v>MURO PARA O NOVO CEMITÉRIO MUNICIPAL</v>
      </c>
      <c r="C5" s="705"/>
      <c r="D5" s="706"/>
      <c r="E5" s="109" t="s">
        <v>40</v>
      </c>
      <c r="F5" s="129"/>
    </row>
    <row r="6" spans="1:6" ht="12.6" customHeight="1" x14ac:dyDescent="0.2">
      <c r="A6" s="127" t="s">
        <v>2</v>
      </c>
      <c r="B6" s="919" t="str">
        <f>ORÇAMENTO_DES!C7</f>
        <v>NAVIRAÍ - MS</v>
      </c>
      <c r="C6" s="920"/>
      <c r="D6" s="921"/>
      <c r="E6" s="922"/>
      <c r="F6" s="923"/>
    </row>
    <row r="7" spans="1:6" ht="12.6" customHeight="1" x14ac:dyDescent="0.2">
      <c r="A7" s="127" t="s">
        <v>3</v>
      </c>
      <c r="B7" s="919" t="str">
        <f>ORÇAMENTO_DES!C8</f>
        <v>Prolongamento da Av. João Rigonato. Mat. 40.318 CRI - Naviraí/MS</v>
      </c>
      <c r="C7" s="920"/>
      <c r="D7" s="921"/>
      <c r="E7" s="794" t="s">
        <v>100</v>
      </c>
      <c r="F7" s="795"/>
    </row>
    <row r="8" spans="1:6" ht="18" customHeight="1" x14ac:dyDescent="0.2">
      <c r="A8" s="127" t="s">
        <v>54</v>
      </c>
      <c r="B8" s="924" t="str">
        <f>ORÇAMENTO_DES!C10</f>
        <v xml:space="preserve">AGESUL(JUNHO/2022) SINAPI (JANEIRO/2023)  </v>
      </c>
      <c r="C8" s="924"/>
      <c r="D8" s="925"/>
      <c r="E8" s="796"/>
      <c r="F8" s="797"/>
    </row>
    <row r="9" spans="1:6" ht="12" customHeight="1" x14ac:dyDescent="0.2">
      <c r="A9" s="6" t="s">
        <v>20</v>
      </c>
      <c r="B9" s="926" t="s">
        <v>251</v>
      </c>
      <c r="C9" s="927"/>
      <c r="D9" s="927"/>
      <c r="E9" s="927"/>
      <c r="F9" s="928"/>
    </row>
    <row r="10" spans="1:6" x14ac:dyDescent="0.2">
      <c r="A10" s="8"/>
      <c r="B10" s="130"/>
      <c r="C10" s="130"/>
      <c r="D10" s="130"/>
      <c r="E10" s="130"/>
      <c r="F10" s="7"/>
    </row>
    <row r="11" spans="1:6" x14ac:dyDescent="0.2">
      <c r="A11" s="11" t="s">
        <v>21</v>
      </c>
      <c r="B11" s="130"/>
      <c r="C11" s="130"/>
      <c r="D11" s="131"/>
      <c r="E11" s="131"/>
      <c r="F11" s="9"/>
    </row>
    <row r="12" spans="1:6" x14ac:dyDescent="0.2">
      <c r="A12" s="8"/>
      <c r="B12" s="130" t="s">
        <v>22</v>
      </c>
      <c r="C12" s="132">
        <v>3.65</v>
      </c>
      <c r="D12" s="133" t="s">
        <v>0</v>
      </c>
      <c r="E12" s="131"/>
      <c r="F12" s="9"/>
    </row>
    <row r="13" spans="1:6" x14ac:dyDescent="0.2">
      <c r="A13" s="8"/>
      <c r="B13" s="130" t="s">
        <v>23</v>
      </c>
      <c r="C13" s="134">
        <v>3</v>
      </c>
      <c r="D13" s="133" t="s">
        <v>0</v>
      </c>
      <c r="E13" s="131"/>
      <c r="F13" s="9"/>
    </row>
    <row r="14" spans="1:6" x14ac:dyDescent="0.2">
      <c r="A14" s="8"/>
      <c r="B14" s="130" t="s">
        <v>24</v>
      </c>
      <c r="C14" s="12">
        <v>60</v>
      </c>
      <c r="D14" s="133" t="s">
        <v>0</v>
      </c>
      <c r="E14" s="131"/>
      <c r="F14" s="9"/>
    </row>
    <row r="15" spans="1:6" x14ac:dyDescent="0.2">
      <c r="A15" s="8"/>
      <c r="B15" s="130" t="s">
        <v>28</v>
      </c>
      <c r="C15" s="12">
        <v>5</v>
      </c>
      <c r="D15" s="133" t="s">
        <v>0</v>
      </c>
      <c r="E15" s="131"/>
      <c r="F15" s="9"/>
    </row>
    <row r="16" spans="1:6" x14ac:dyDescent="0.2">
      <c r="A16" s="8"/>
      <c r="B16" s="135" t="s">
        <v>25</v>
      </c>
      <c r="C16" s="136">
        <f>C12+(C13*C14/100)+C15</f>
        <v>10.45</v>
      </c>
      <c r="D16" s="137" t="s">
        <v>0</v>
      </c>
      <c r="E16" s="138"/>
      <c r="F16" s="9"/>
    </row>
    <row r="17" spans="1:6" x14ac:dyDescent="0.2">
      <c r="A17" s="8"/>
      <c r="B17" s="130"/>
      <c r="C17" s="130"/>
      <c r="D17" s="138"/>
      <c r="E17" s="916" t="s">
        <v>26</v>
      </c>
      <c r="F17" s="9"/>
    </row>
    <row r="18" spans="1:6" x14ac:dyDescent="0.2">
      <c r="A18" s="8"/>
      <c r="B18" s="139" t="s">
        <v>252</v>
      </c>
      <c r="C18" s="139" t="s">
        <v>253</v>
      </c>
      <c r="D18" s="138" t="s">
        <v>254</v>
      </c>
      <c r="E18" s="917"/>
      <c r="F18" s="9"/>
    </row>
    <row r="19" spans="1:6" x14ac:dyDescent="0.2">
      <c r="A19" s="8" t="s">
        <v>255</v>
      </c>
      <c r="B19" s="140">
        <v>0.03</v>
      </c>
      <c r="C19" s="140">
        <v>0.04</v>
      </c>
      <c r="D19" s="140">
        <v>5.5E-2</v>
      </c>
      <c r="E19" s="55">
        <v>3</v>
      </c>
      <c r="F19" s="9"/>
    </row>
    <row r="20" spans="1:6" x14ac:dyDescent="0.2">
      <c r="A20" s="8" t="s">
        <v>256</v>
      </c>
      <c r="B20" s="140">
        <v>8.0000000000000002E-3</v>
      </c>
      <c r="C20" s="140">
        <v>8.0000000000000002E-3</v>
      </c>
      <c r="D20" s="140">
        <v>0.01</v>
      </c>
      <c r="E20" s="55">
        <v>0.9</v>
      </c>
      <c r="F20" s="9"/>
    </row>
    <row r="21" spans="1:6" x14ac:dyDescent="0.2">
      <c r="A21" s="8" t="s">
        <v>257</v>
      </c>
      <c r="B21" s="140">
        <v>9.7000000000000003E-3</v>
      </c>
      <c r="C21" s="140">
        <v>1.2699999999999999E-2</v>
      </c>
      <c r="D21" s="140">
        <v>1.2699999999999999E-2</v>
      </c>
      <c r="E21" s="55">
        <v>0.97</v>
      </c>
      <c r="F21" s="9"/>
    </row>
    <row r="22" spans="1:6" x14ac:dyDescent="0.2">
      <c r="A22" s="8" t="s">
        <v>258</v>
      </c>
      <c r="B22" s="140">
        <v>5.8999999999999999E-3</v>
      </c>
      <c r="C22" s="140">
        <v>1.23E-2</v>
      </c>
      <c r="D22" s="140">
        <v>1.3899999999999999E-2</v>
      </c>
      <c r="E22" s="55">
        <v>0.9</v>
      </c>
      <c r="F22" s="9"/>
    </row>
    <row r="23" spans="1:6" x14ac:dyDescent="0.2">
      <c r="A23" s="8" t="s">
        <v>259</v>
      </c>
      <c r="B23" s="140">
        <v>6.1600000000000002E-2</v>
      </c>
      <c r="C23" s="140">
        <v>7.3999999999999996E-2</v>
      </c>
      <c r="D23" s="140">
        <v>8.9599999999999999E-2</v>
      </c>
      <c r="E23" s="55">
        <v>7.9</v>
      </c>
      <c r="F23" s="9"/>
    </row>
    <row r="24" spans="1:6" x14ac:dyDescent="0.2">
      <c r="A24" s="8"/>
      <c r="B24" s="130"/>
      <c r="C24" s="130"/>
      <c r="D24" s="138"/>
      <c r="E24" s="138"/>
      <c r="F24" s="9"/>
    </row>
    <row r="25" spans="1:6" x14ac:dyDescent="0.2">
      <c r="A25" s="8"/>
      <c r="B25" s="130"/>
      <c r="C25" s="130"/>
      <c r="D25" s="138"/>
      <c r="E25" s="138"/>
      <c r="F25" s="9"/>
    </row>
    <row r="26" spans="1:6" x14ac:dyDescent="0.2">
      <c r="A26" s="931" t="s">
        <v>27</v>
      </c>
      <c r="B26" s="932"/>
      <c r="C26" s="932"/>
      <c r="D26" s="933"/>
      <c r="E26" s="10">
        <f>((((1+(E19+E20+E21)/100))*(1+E22/100)*(1+E23/100))/(1-C16/100))-1</f>
        <v>0.27496507615857024</v>
      </c>
      <c r="F26" s="141"/>
    </row>
    <row r="27" spans="1:6" ht="5.45" hidden="1" customHeight="1" x14ac:dyDescent="0.2">
      <c r="A27" s="8"/>
      <c r="B27" s="130"/>
      <c r="C27" s="130"/>
      <c r="D27" s="138"/>
      <c r="E27" s="138"/>
      <c r="F27" s="131"/>
    </row>
    <row r="28" spans="1:6" ht="20.25" hidden="1" x14ac:dyDescent="0.2">
      <c r="A28" s="703" t="s">
        <v>260</v>
      </c>
      <c r="B28" s="703"/>
      <c r="C28" s="703"/>
      <c r="D28" s="703"/>
      <c r="E28" s="703"/>
      <c r="F28" s="703"/>
    </row>
    <row r="29" spans="1:6" hidden="1" x14ac:dyDescent="0.2">
      <c r="A29" s="127" t="str">
        <f>A5</f>
        <v>Objeto:</v>
      </c>
      <c r="B29" s="705" t="str">
        <f>B5</f>
        <v>MURO PARA O NOVO CEMITÉRIO MUNICIPAL</v>
      </c>
      <c r="C29" s="705"/>
      <c r="D29" s="706"/>
      <c r="E29" s="128"/>
      <c r="F29" s="129"/>
    </row>
    <row r="30" spans="1:6" hidden="1" x14ac:dyDescent="0.2">
      <c r="A30" s="127" t="str">
        <f t="shared" ref="A30:B32" si="0">A6</f>
        <v>Município:</v>
      </c>
      <c r="B30" s="705" t="str">
        <f t="shared" si="0"/>
        <v>NAVIRAÍ - MS</v>
      </c>
      <c r="C30" s="705"/>
      <c r="D30" s="706"/>
      <c r="E30" s="922"/>
      <c r="F30" s="923"/>
    </row>
    <row r="31" spans="1:6" hidden="1" x14ac:dyDescent="0.2">
      <c r="A31" s="127" t="str">
        <f t="shared" si="0"/>
        <v>Local:</v>
      </c>
      <c r="B31" s="705" t="str">
        <f t="shared" si="0"/>
        <v>Prolongamento da Av. João Rigonato. Mat. 40.318 CRI - Naviraí/MS</v>
      </c>
      <c r="C31" s="705"/>
      <c r="D31" s="706"/>
      <c r="E31" s="934" t="s">
        <v>100</v>
      </c>
      <c r="F31" s="935"/>
    </row>
    <row r="32" spans="1:6" hidden="1" x14ac:dyDescent="0.2">
      <c r="A32" s="127" t="str">
        <f t="shared" si="0"/>
        <v>SIST./REF.:</v>
      </c>
      <c r="B32" s="705" t="str">
        <f t="shared" si="0"/>
        <v xml:space="preserve">AGESUL(JUNHO/2022) SINAPI (JANEIRO/2023)  </v>
      </c>
      <c r="C32" s="705"/>
      <c r="D32" s="706"/>
      <c r="E32" s="936"/>
      <c r="F32" s="937"/>
    </row>
    <row r="33" spans="1:6" hidden="1" x14ac:dyDescent="0.2">
      <c r="A33" s="929"/>
      <c r="B33" s="930"/>
      <c r="C33" s="930"/>
      <c r="D33" s="930"/>
      <c r="E33" s="930"/>
      <c r="F33" s="7"/>
    </row>
    <row r="34" spans="1:6" hidden="1" x14ac:dyDescent="0.2">
      <c r="A34" s="6" t="s">
        <v>20</v>
      </c>
      <c r="B34" s="926" t="s">
        <v>226</v>
      </c>
      <c r="C34" s="927"/>
      <c r="D34" s="927"/>
      <c r="E34" s="927"/>
      <c r="F34" s="928"/>
    </row>
    <row r="35" spans="1:6" hidden="1" x14ac:dyDescent="0.2">
      <c r="A35" s="8"/>
      <c r="B35" s="130"/>
      <c r="C35" s="130"/>
      <c r="D35" s="130"/>
      <c r="E35" s="130"/>
      <c r="F35" s="7"/>
    </row>
    <row r="36" spans="1:6" hidden="1" x14ac:dyDescent="0.2">
      <c r="A36" s="11" t="s">
        <v>21</v>
      </c>
      <c r="B36" s="130"/>
      <c r="C36" s="130"/>
      <c r="D36" s="131"/>
      <c r="E36" s="131"/>
      <c r="F36" s="9"/>
    </row>
    <row r="37" spans="1:6" hidden="1" x14ac:dyDescent="0.2">
      <c r="A37" s="8"/>
      <c r="B37" s="130" t="s">
        <v>22</v>
      </c>
      <c r="C37" s="132">
        <v>3.65</v>
      </c>
      <c r="D37" s="133" t="s">
        <v>0</v>
      </c>
      <c r="E37" s="131"/>
      <c r="F37" s="9"/>
    </row>
    <row r="38" spans="1:6" hidden="1" x14ac:dyDescent="0.2">
      <c r="A38" s="8"/>
      <c r="B38" s="130" t="s">
        <v>23</v>
      </c>
      <c r="C38" s="134">
        <v>0</v>
      </c>
      <c r="D38" s="133" t="s">
        <v>0</v>
      </c>
      <c r="E38" s="131"/>
      <c r="F38" s="9"/>
    </row>
    <row r="39" spans="1:6" hidden="1" x14ac:dyDescent="0.2">
      <c r="A39" s="8"/>
      <c r="B39" s="130" t="s">
        <v>24</v>
      </c>
      <c r="C39" s="12">
        <v>100</v>
      </c>
      <c r="D39" s="133" t="s">
        <v>0</v>
      </c>
      <c r="E39" s="131"/>
      <c r="F39" s="9"/>
    </row>
    <row r="40" spans="1:6" hidden="1" x14ac:dyDescent="0.2">
      <c r="A40" s="8"/>
      <c r="B40" s="130" t="s">
        <v>28</v>
      </c>
      <c r="C40" s="12">
        <v>4.5</v>
      </c>
      <c r="D40" s="133" t="s">
        <v>0</v>
      </c>
      <c r="E40" s="131"/>
      <c r="F40" s="9"/>
    </row>
    <row r="41" spans="1:6" hidden="1" x14ac:dyDescent="0.2">
      <c r="A41" s="8"/>
      <c r="B41" s="135" t="s">
        <v>25</v>
      </c>
      <c r="C41" s="136">
        <f>C37+(C38*C39/100)+C40</f>
        <v>8.15</v>
      </c>
      <c r="D41" s="137" t="s">
        <v>0</v>
      </c>
      <c r="E41" s="138"/>
      <c r="F41" s="9"/>
    </row>
    <row r="42" spans="1:6" hidden="1" x14ac:dyDescent="0.2">
      <c r="A42" s="8"/>
      <c r="B42" s="130"/>
      <c r="C42" s="130"/>
      <c r="D42" s="138"/>
      <c r="E42" s="916" t="s">
        <v>26</v>
      </c>
      <c r="F42" s="9"/>
    </row>
    <row r="43" spans="1:6" hidden="1" x14ac:dyDescent="0.2">
      <c r="A43" s="8"/>
      <c r="B43" s="139" t="s">
        <v>252</v>
      </c>
      <c r="C43" s="139" t="s">
        <v>253</v>
      </c>
      <c r="D43" s="138" t="s">
        <v>254</v>
      </c>
      <c r="E43" s="917"/>
      <c r="F43" s="9"/>
    </row>
    <row r="44" spans="1:6" hidden="1" x14ac:dyDescent="0.2">
      <c r="A44" s="8" t="s">
        <v>255</v>
      </c>
      <c r="B44" s="140">
        <v>1.4999999999999999E-2</v>
      </c>
      <c r="C44" s="140">
        <v>3.4500000000000003E-2</v>
      </c>
      <c r="D44" s="140">
        <v>4.4900000000000002E-2</v>
      </c>
      <c r="E44" s="55">
        <v>3.45</v>
      </c>
      <c r="F44" s="9"/>
    </row>
    <row r="45" spans="1:6" hidden="1" x14ac:dyDescent="0.2">
      <c r="A45" s="8" t="s">
        <v>256</v>
      </c>
      <c r="B45" s="140">
        <v>3.0000000000000001E-3</v>
      </c>
      <c r="C45" s="140">
        <v>4.7999999999999996E-3</v>
      </c>
      <c r="D45" s="140">
        <v>8.2000000000000007E-3</v>
      </c>
      <c r="E45" s="55">
        <v>0.47</v>
      </c>
      <c r="F45" s="9"/>
    </row>
    <row r="46" spans="1:6" hidden="1" x14ac:dyDescent="0.2">
      <c r="A46" s="8" t="s">
        <v>257</v>
      </c>
      <c r="B46" s="140">
        <v>5.5999999999999999E-3</v>
      </c>
      <c r="C46" s="140">
        <v>8.5000000000000006E-3</v>
      </c>
      <c r="D46" s="140">
        <v>8.8999999999999999E-3</v>
      </c>
      <c r="E46" s="55">
        <v>0.85</v>
      </c>
      <c r="F46" s="9"/>
    </row>
    <row r="47" spans="1:6" hidden="1" x14ac:dyDescent="0.2">
      <c r="A47" s="8" t="s">
        <v>258</v>
      </c>
      <c r="B47" s="140">
        <v>8.5000000000000006E-3</v>
      </c>
      <c r="C47" s="140">
        <v>8.5000000000000006E-3</v>
      </c>
      <c r="D47" s="140">
        <v>1.11E-2</v>
      </c>
      <c r="E47" s="55">
        <v>0.85</v>
      </c>
      <c r="F47" s="9"/>
    </row>
    <row r="48" spans="1:6" hidden="1" x14ac:dyDescent="0.2">
      <c r="A48" s="8" t="s">
        <v>259</v>
      </c>
      <c r="B48" s="140">
        <v>3.5000000000000003E-2</v>
      </c>
      <c r="C48" s="140">
        <v>5.11E-2</v>
      </c>
      <c r="D48" s="140">
        <v>6.2199999999999998E-2</v>
      </c>
      <c r="E48" s="55">
        <v>5.1189999999999998</v>
      </c>
      <c r="F48" s="9"/>
    </row>
    <row r="49" spans="1:6" hidden="1" x14ac:dyDescent="0.2">
      <c r="A49" s="8"/>
      <c r="B49" s="130"/>
      <c r="C49" s="130"/>
      <c r="D49" s="138"/>
      <c r="E49" s="138"/>
      <c r="F49" s="9"/>
    </row>
    <row r="50" spans="1:6" hidden="1" x14ac:dyDescent="0.2">
      <c r="A50" s="8"/>
      <c r="B50" s="130"/>
      <c r="C50" s="130"/>
      <c r="D50" s="138"/>
      <c r="E50" s="138"/>
      <c r="F50" s="9"/>
    </row>
    <row r="51" spans="1:6" hidden="1" x14ac:dyDescent="0.2">
      <c r="A51" s="931" t="s">
        <v>27</v>
      </c>
      <c r="B51" s="932"/>
      <c r="C51" s="932"/>
      <c r="D51" s="933"/>
      <c r="E51" s="10">
        <f>((((1+(E44+E45+E46)/100))*(1+E47/100)*(1+E48/100))/(1-C41/100))-1</f>
        <v>0.20924668806260205</v>
      </c>
      <c r="F51" s="141"/>
    </row>
    <row r="52" spans="1:6" hidden="1" x14ac:dyDescent="0.2"/>
    <row r="53" spans="1:6" hidden="1" x14ac:dyDescent="0.2"/>
    <row r="54" spans="1:6" hidden="1" x14ac:dyDescent="0.2"/>
  </sheetData>
  <mergeCells count="24">
    <mergeCell ref="A33:E33"/>
    <mergeCell ref="B34:F34"/>
    <mergeCell ref="E42:E43"/>
    <mergeCell ref="A51:D51"/>
    <mergeCell ref="A26:D26"/>
    <mergeCell ref="A28:F28"/>
    <mergeCell ref="B29:D29"/>
    <mergeCell ref="B30:D30"/>
    <mergeCell ref="E30:F30"/>
    <mergeCell ref="B31:D31"/>
    <mergeCell ref="E31:F32"/>
    <mergeCell ref="B32:D32"/>
    <mergeCell ref="B1:F1"/>
    <mergeCell ref="B2:F2"/>
    <mergeCell ref="B3:F3"/>
    <mergeCell ref="E17:E18"/>
    <mergeCell ref="A4:F4"/>
    <mergeCell ref="B5:D5"/>
    <mergeCell ref="B6:D6"/>
    <mergeCell ref="E6:F6"/>
    <mergeCell ref="B7:D7"/>
    <mergeCell ref="E7:F8"/>
    <mergeCell ref="B8:D8"/>
    <mergeCell ref="B9:F9"/>
  </mergeCells>
  <pageMargins left="0.25" right="0.25" top="0.75" bottom="0.75" header="0.3" footer="0.3"/>
  <pageSetup paperSize="9" scale="89" fitToHeight="0" orientation="portrait" r:id="rId1"/>
  <headerFooter differentFirst="1" scaleWithDoc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B38"/>
  <sheetViews>
    <sheetView view="pageBreakPreview" topLeftCell="A7" zoomScale="115" zoomScaleNormal="100" zoomScaleSheetLayoutView="115" workbookViewId="0">
      <selection activeCell="A7" sqref="A1:XFD1048576"/>
    </sheetView>
  </sheetViews>
  <sheetFormatPr defaultRowHeight="15" x14ac:dyDescent="0.25"/>
  <cols>
    <col min="1" max="1" width="9.85546875" bestFit="1" customWidth="1"/>
    <col min="2" max="2" width="18.7109375" customWidth="1"/>
    <col min="3" max="3" width="22.85546875" customWidth="1"/>
    <col min="4" max="4" width="9.42578125" bestFit="1" customWidth="1"/>
    <col min="5" max="5" width="19.85546875" bestFit="1" customWidth="1"/>
    <col min="6" max="6" width="15" bestFit="1" customWidth="1"/>
    <col min="7" max="7" width="9.85546875" bestFit="1" customWidth="1"/>
    <col min="8" max="8" width="13.7109375" bestFit="1" customWidth="1"/>
    <col min="9" max="9" width="17.7109375" bestFit="1" customWidth="1"/>
    <col min="10" max="10" width="9.42578125" bestFit="1" customWidth="1"/>
    <col min="11" max="11" width="13.7109375" bestFit="1" customWidth="1"/>
    <col min="12" max="12" width="19" bestFit="1" customWidth="1"/>
    <col min="13" max="13" width="9.42578125" bestFit="1" customWidth="1"/>
    <col min="14" max="14" width="13.7109375" bestFit="1" customWidth="1"/>
    <col min="15" max="15" width="19.42578125" bestFit="1" customWidth="1"/>
    <col min="16" max="16" width="9.42578125" bestFit="1" customWidth="1"/>
    <col min="17" max="17" width="13.7109375" bestFit="1" customWidth="1"/>
    <col min="18" max="18" width="19.85546875" bestFit="1" customWidth="1"/>
    <col min="19" max="19" width="10.28515625" bestFit="1" customWidth="1"/>
    <col min="20" max="20" width="13.7109375" bestFit="1" customWidth="1"/>
    <col min="21" max="21" width="15.5703125" customWidth="1"/>
    <col min="22" max="22" width="9.140625" bestFit="1" customWidth="1"/>
    <col min="23" max="23" width="13.7109375" bestFit="1" customWidth="1"/>
    <col min="24" max="24" width="8.7109375" bestFit="1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6.5" customHeight="1" x14ac:dyDescent="0.25">
      <c r="A1" s="319"/>
      <c r="B1" s="145"/>
      <c r="C1" s="938" t="s">
        <v>1</v>
      </c>
      <c r="D1" s="938"/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938"/>
      <c r="P1" s="938"/>
      <c r="Q1" s="938"/>
      <c r="R1" s="938"/>
      <c r="S1" s="938"/>
      <c r="T1" s="938"/>
      <c r="U1" s="938"/>
      <c r="V1" s="938"/>
      <c r="W1" s="938"/>
      <c r="X1" s="938"/>
    </row>
    <row r="2" spans="1:28" ht="16.5" customHeight="1" x14ac:dyDescent="0.25">
      <c r="A2" s="318"/>
      <c r="B2" s="146"/>
      <c r="C2" s="939" t="s">
        <v>87</v>
      </c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39"/>
      <c r="V2" s="939"/>
      <c r="W2" s="939"/>
      <c r="X2" s="939"/>
    </row>
    <row r="3" spans="1:28" ht="16.5" customHeight="1" x14ac:dyDescent="0.25">
      <c r="A3" s="317"/>
      <c r="B3" s="147"/>
      <c r="C3" s="938" t="s">
        <v>29</v>
      </c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</row>
    <row r="4" spans="1:28" ht="20.45" customHeight="1" x14ac:dyDescent="0.25">
      <c r="A4" s="882" t="s">
        <v>17</v>
      </c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4"/>
    </row>
    <row r="5" spans="1:28" ht="14.45" customHeight="1" x14ac:dyDescent="0.25">
      <c r="A5" s="127" t="s">
        <v>51</v>
      </c>
      <c r="B5" s="950" t="s">
        <v>513</v>
      </c>
      <c r="C5" s="951"/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1"/>
      <c r="Q5" s="951"/>
      <c r="R5" s="951"/>
      <c r="S5" s="951"/>
      <c r="T5" s="951"/>
      <c r="U5" s="316" t="s">
        <v>40</v>
      </c>
      <c r="V5" s="315"/>
      <c r="W5" s="315"/>
      <c r="X5" s="129"/>
    </row>
    <row r="6" spans="1:28" ht="14.45" customHeight="1" x14ac:dyDescent="0.25">
      <c r="A6" s="127" t="s">
        <v>52</v>
      </c>
      <c r="B6" s="951" t="s">
        <v>248</v>
      </c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314"/>
      <c r="V6" s="123"/>
      <c r="W6" s="123"/>
      <c r="X6" s="313"/>
    </row>
    <row r="7" spans="1:28" ht="14.45" customHeight="1" x14ac:dyDescent="0.25">
      <c r="A7" s="127" t="s">
        <v>53</v>
      </c>
      <c r="B7" s="950" t="s">
        <v>697</v>
      </c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951"/>
      <c r="O7" s="951"/>
      <c r="P7" s="951"/>
      <c r="Q7" s="951"/>
      <c r="R7" s="951"/>
      <c r="S7" s="951"/>
      <c r="T7" s="951"/>
      <c r="U7" s="944" t="s">
        <v>1069</v>
      </c>
      <c r="V7" s="945"/>
      <c r="W7" s="945"/>
      <c r="X7" s="946"/>
    </row>
    <row r="8" spans="1:28" ht="14.45" customHeight="1" x14ac:dyDescent="0.25">
      <c r="A8" s="127" t="s">
        <v>54</v>
      </c>
      <c r="B8" s="951" t="s">
        <v>1463</v>
      </c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1"/>
      <c r="Q8" s="951"/>
      <c r="R8" s="951"/>
      <c r="S8" s="951"/>
      <c r="T8" s="951"/>
      <c r="U8" s="947"/>
      <c r="V8" s="948"/>
      <c r="W8" s="948"/>
      <c r="X8" s="949"/>
    </row>
    <row r="9" spans="1:28" ht="15" customHeight="1" x14ac:dyDescent="0.25">
      <c r="A9" s="955" t="s">
        <v>5</v>
      </c>
      <c r="B9" s="940" t="s">
        <v>6</v>
      </c>
      <c r="C9" s="941"/>
      <c r="D9" s="957" t="s">
        <v>0</v>
      </c>
      <c r="E9" s="959" t="s">
        <v>18</v>
      </c>
      <c r="F9" s="952" t="s">
        <v>7</v>
      </c>
      <c r="G9" s="953"/>
      <c r="H9" s="954"/>
      <c r="I9" s="952" t="s">
        <v>41</v>
      </c>
      <c r="J9" s="953"/>
      <c r="K9" s="954"/>
      <c r="L9" s="952" t="s">
        <v>42</v>
      </c>
      <c r="M9" s="953"/>
      <c r="N9" s="954"/>
      <c r="O9" s="952" t="s">
        <v>50</v>
      </c>
      <c r="P9" s="953"/>
      <c r="Q9" s="954"/>
      <c r="R9" s="952" t="s">
        <v>224</v>
      </c>
      <c r="S9" s="953"/>
      <c r="T9" s="954"/>
      <c r="U9" s="952" t="s">
        <v>225</v>
      </c>
      <c r="V9" s="953"/>
      <c r="W9" s="954"/>
      <c r="X9" s="312" t="s">
        <v>135</v>
      </c>
    </row>
    <row r="10" spans="1:28" x14ac:dyDescent="0.25">
      <c r="A10" s="956" t="s">
        <v>5</v>
      </c>
      <c r="B10" s="942"/>
      <c r="C10" s="943"/>
      <c r="D10" s="958"/>
      <c r="E10" s="960"/>
      <c r="F10" s="299" t="s">
        <v>19</v>
      </c>
      <c r="G10" s="299" t="s">
        <v>0</v>
      </c>
      <c r="H10" s="298" t="s">
        <v>437</v>
      </c>
      <c r="I10" s="299" t="s">
        <v>19</v>
      </c>
      <c r="J10" s="299" t="s">
        <v>0</v>
      </c>
      <c r="K10" s="298" t="s">
        <v>437</v>
      </c>
      <c r="L10" s="299" t="s">
        <v>19</v>
      </c>
      <c r="M10" s="299" t="s">
        <v>0</v>
      </c>
      <c r="N10" s="298" t="s">
        <v>437</v>
      </c>
      <c r="O10" s="299" t="s">
        <v>19</v>
      </c>
      <c r="P10" s="299" t="s">
        <v>0</v>
      </c>
      <c r="Q10" s="298" t="s">
        <v>437</v>
      </c>
      <c r="R10" s="299" t="s">
        <v>19</v>
      </c>
      <c r="S10" s="299" t="s">
        <v>0</v>
      </c>
      <c r="T10" s="298" t="s">
        <v>437</v>
      </c>
      <c r="U10" s="299" t="s">
        <v>19</v>
      </c>
      <c r="V10" s="299" t="s">
        <v>0</v>
      </c>
      <c r="W10" s="298" t="s">
        <v>437</v>
      </c>
      <c r="X10" s="297"/>
    </row>
    <row r="11" spans="1:28" x14ac:dyDescent="0.25">
      <c r="A11" s="275" t="s">
        <v>11</v>
      </c>
      <c r="B11" s="963" t="s">
        <v>485</v>
      </c>
      <c r="C11" s="964"/>
      <c r="D11" s="113">
        <v>1.3379893970709614E-2</v>
      </c>
      <c r="E11" s="114">
        <v>27826.579999999994</v>
      </c>
      <c r="F11" s="115">
        <v>27826.579999999994</v>
      </c>
      <c r="G11" s="116">
        <v>1</v>
      </c>
      <c r="H11" s="296">
        <v>1</v>
      </c>
      <c r="I11" s="115">
        <v>0</v>
      </c>
      <c r="J11" s="116"/>
      <c r="K11" s="296">
        <v>1</v>
      </c>
      <c r="L11" s="115">
        <v>0</v>
      </c>
      <c r="M11" s="116"/>
      <c r="N11" s="296">
        <v>1</v>
      </c>
      <c r="O11" s="115">
        <v>0</v>
      </c>
      <c r="P11" s="116"/>
      <c r="Q11" s="296">
        <v>1</v>
      </c>
      <c r="R11" s="115">
        <v>0</v>
      </c>
      <c r="S11" s="116"/>
      <c r="T11" s="296">
        <v>1</v>
      </c>
      <c r="U11" s="115">
        <v>0</v>
      </c>
      <c r="V11" s="116"/>
      <c r="W11" s="296">
        <v>1</v>
      </c>
      <c r="X11" s="295">
        <v>1</v>
      </c>
      <c r="Z11" s="1"/>
      <c r="AB11" s="1"/>
    </row>
    <row r="12" spans="1:28" x14ac:dyDescent="0.25">
      <c r="A12" s="275" t="s">
        <v>10</v>
      </c>
      <c r="B12" s="963" t="s">
        <v>486</v>
      </c>
      <c r="C12" s="964"/>
      <c r="D12" s="113">
        <v>0.55485000757165237</v>
      </c>
      <c r="E12" s="114">
        <v>1153938.75</v>
      </c>
      <c r="F12" s="115">
        <v>346181.625</v>
      </c>
      <c r="G12" s="116">
        <v>0.3</v>
      </c>
      <c r="H12" s="296">
        <v>0.3</v>
      </c>
      <c r="I12" s="115">
        <v>346181.625</v>
      </c>
      <c r="J12" s="116">
        <v>0.3</v>
      </c>
      <c r="K12" s="296">
        <v>0.6</v>
      </c>
      <c r="L12" s="115">
        <v>346181.625</v>
      </c>
      <c r="M12" s="116">
        <v>0.3</v>
      </c>
      <c r="N12" s="296">
        <v>0.89999999999999991</v>
      </c>
      <c r="O12" s="115">
        <v>115393.875</v>
      </c>
      <c r="P12" s="116">
        <v>0.1</v>
      </c>
      <c r="Q12" s="296">
        <v>0.99999999999999989</v>
      </c>
      <c r="R12" s="115">
        <v>0</v>
      </c>
      <c r="S12" s="116"/>
      <c r="T12" s="296">
        <v>0.99999999999999989</v>
      </c>
      <c r="U12" s="115">
        <v>0</v>
      </c>
      <c r="V12" s="116"/>
      <c r="W12" s="296">
        <v>0.99999999999999989</v>
      </c>
      <c r="X12" s="295">
        <v>0.99999999999999989</v>
      </c>
      <c r="Z12" s="1"/>
      <c r="AB12" s="1"/>
    </row>
    <row r="13" spans="1:28" x14ac:dyDescent="0.25">
      <c r="A13" s="275" t="s">
        <v>14</v>
      </c>
      <c r="B13" s="963" t="s">
        <v>495</v>
      </c>
      <c r="C13" s="964"/>
      <c r="D13" s="113">
        <v>8.6403030838151956E-2</v>
      </c>
      <c r="E13" s="114">
        <v>179695.06</v>
      </c>
      <c r="F13" s="115">
        <v>0</v>
      </c>
      <c r="G13" s="116"/>
      <c r="H13" s="296">
        <v>0</v>
      </c>
      <c r="I13" s="115">
        <v>0</v>
      </c>
      <c r="J13" s="116"/>
      <c r="K13" s="296">
        <v>0</v>
      </c>
      <c r="L13" s="115">
        <v>0</v>
      </c>
      <c r="M13" s="116"/>
      <c r="N13" s="296">
        <v>0</v>
      </c>
      <c r="O13" s="115">
        <v>0</v>
      </c>
      <c r="P13" s="116"/>
      <c r="Q13" s="296">
        <v>0</v>
      </c>
      <c r="R13" s="115">
        <v>89847.53</v>
      </c>
      <c r="S13" s="116">
        <v>0.5</v>
      </c>
      <c r="T13" s="296">
        <v>0.5</v>
      </c>
      <c r="U13" s="115">
        <v>89847.53</v>
      </c>
      <c r="V13" s="116">
        <v>0.5</v>
      </c>
      <c r="W13" s="296">
        <v>1</v>
      </c>
      <c r="X13" s="295">
        <v>1</v>
      </c>
      <c r="Z13" s="1"/>
      <c r="AB13" s="1"/>
    </row>
    <row r="14" spans="1:28" x14ac:dyDescent="0.25">
      <c r="A14" s="275" t="s">
        <v>295</v>
      </c>
      <c r="B14" s="963" t="s">
        <v>501</v>
      </c>
      <c r="C14" s="964"/>
      <c r="D14" s="113">
        <v>0.1637127701968453</v>
      </c>
      <c r="E14" s="114">
        <v>340478.51999999984</v>
      </c>
      <c r="F14" s="115">
        <v>0</v>
      </c>
      <c r="G14" s="116"/>
      <c r="H14" s="296">
        <v>0</v>
      </c>
      <c r="I14" s="115">
        <v>0</v>
      </c>
      <c r="J14" s="116"/>
      <c r="K14" s="296">
        <v>0</v>
      </c>
      <c r="L14" s="115">
        <v>0</v>
      </c>
      <c r="M14" s="116"/>
      <c r="N14" s="296">
        <v>0</v>
      </c>
      <c r="O14" s="115">
        <v>136191.40799999994</v>
      </c>
      <c r="P14" s="116">
        <v>0.4</v>
      </c>
      <c r="Q14" s="296">
        <v>0.4</v>
      </c>
      <c r="R14" s="115">
        <v>102143.55599999995</v>
      </c>
      <c r="S14" s="116">
        <v>0.3</v>
      </c>
      <c r="T14" s="296">
        <v>0.7</v>
      </c>
      <c r="U14" s="115">
        <v>102143.55599999995</v>
      </c>
      <c r="V14" s="116">
        <v>0.3</v>
      </c>
      <c r="W14" s="296">
        <v>1</v>
      </c>
      <c r="X14" s="295">
        <v>1</v>
      </c>
      <c r="Z14" s="1"/>
      <c r="AB14" s="1"/>
    </row>
    <row r="15" spans="1:28" x14ac:dyDescent="0.25">
      <c r="A15" s="275" t="s">
        <v>297</v>
      </c>
      <c r="B15" s="963" t="s">
        <v>799</v>
      </c>
      <c r="C15" s="964"/>
      <c r="D15" s="113">
        <v>0.13344623062738625</v>
      </c>
      <c r="E15" s="114">
        <v>277532.26</v>
      </c>
      <c r="F15" s="115">
        <v>0</v>
      </c>
      <c r="G15" s="116"/>
      <c r="H15" s="296">
        <v>0</v>
      </c>
      <c r="I15" s="115">
        <v>69383.065000000002</v>
      </c>
      <c r="J15" s="116">
        <v>0.25</v>
      </c>
      <c r="K15" s="296">
        <v>0.25</v>
      </c>
      <c r="L15" s="115">
        <v>69383.065000000002</v>
      </c>
      <c r="M15" s="116">
        <v>0.25</v>
      </c>
      <c r="N15" s="296">
        <v>0.5</v>
      </c>
      <c r="O15" s="115">
        <v>69383.065000000002</v>
      </c>
      <c r="P15" s="116">
        <v>0.25</v>
      </c>
      <c r="Q15" s="296">
        <v>0.75</v>
      </c>
      <c r="R15" s="115">
        <v>69383.065000000002</v>
      </c>
      <c r="S15" s="116">
        <v>0.25</v>
      </c>
      <c r="T15" s="296">
        <v>1</v>
      </c>
      <c r="U15" s="115">
        <v>0</v>
      </c>
      <c r="V15" s="116"/>
      <c r="W15" s="296">
        <v>1</v>
      </c>
      <c r="X15" s="295">
        <v>1</v>
      </c>
      <c r="Z15" s="1"/>
      <c r="AB15" s="1"/>
    </row>
    <row r="16" spans="1:28" x14ac:dyDescent="0.25">
      <c r="A16" s="275" t="s">
        <v>800</v>
      </c>
      <c r="B16" s="963" t="s">
        <v>105</v>
      </c>
      <c r="C16" s="964"/>
      <c r="D16" s="113">
        <v>4.8208066795254453E-2</v>
      </c>
      <c r="E16" s="114">
        <v>100259.81</v>
      </c>
      <c r="F16" s="115">
        <v>16713.310326999999</v>
      </c>
      <c r="G16" s="116">
        <v>0.16669999999999999</v>
      </c>
      <c r="H16" s="296">
        <v>0.16669999999999999</v>
      </c>
      <c r="I16" s="115">
        <v>16713.310326999999</v>
      </c>
      <c r="J16" s="116">
        <v>0.16669999999999999</v>
      </c>
      <c r="K16" s="296">
        <v>0.33339999999999997</v>
      </c>
      <c r="L16" s="115">
        <v>16713.310326999999</v>
      </c>
      <c r="M16" s="116">
        <v>0.16669999999999999</v>
      </c>
      <c r="N16" s="296">
        <v>0.50009999999999999</v>
      </c>
      <c r="O16" s="115">
        <v>16713.310326999999</v>
      </c>
      <c r="P16" s="116">
        <v>0.16669999999999999</v>
      </c>
      <c r="Q16" s="296">
        <v>0.66679999999999995</v>
      </c>
      <c r="R16" s="115">
        <v>16713.310326999999</v>
      </c>
      <c r="S16" s="116">
        <v>0.16669999999999999</v>
      </c>
      <c r="T16" s="296">
        <v>0.83349999999999991</v>
      </c>
      <c r="U16" s="115">
        <v>16693.258365000002</v>
      </c>
      <c r="V16" s="116">
        <v>0.16650000000000001</v>
      </c>
      <c r="W16" s="296">
        <v>0.99999999999999989</v>
      </c>
      <c r="X16" s="295">
        <v>0.99999999999999989</v>
      </c>
      <c r="Z16" s="1"/>
      <c r="AB16" s="1"/>
    </row>
    <row r="17" spans="1:28" x14ac:dyDescent="0.25">
      <c r="A17" s="294"/>
      <c r="B17" s="231"/>
      <c r="C17" s="231"/>
      <c r="D17" s="117">
        <v>0.95179193320474542</v>
      </c>
      <c r="E17" s="118">
        <v>2079730.98</v>
      </c>
      <c r="F17" s="119"/>
      <c r="G17" s="120"/>
      <c r="H17" s="293"/>
      <c r="I17" s="119"/>
      <c r="J17" s="120"/>
      <c r="K17" s="292"/>
      <c r="L17" s="121"/>
      <c r="M17" s="122"/>
      <c r="N17" s="291"/>
      <c r="O17" s="121"/>
      <c r="P17" s="122"/>
      <c r="Q17" s="291"/>
      <c r="R17" s="290"/>
      <c r="S17" s="289"/>
      <c r="T17" s="288"/>
      <c r="U17" s="290"/>
      <c r="V17" s="289"/>
      <c r="W17" s="289"/>
      <c r="X17" s="283"/>
      <c r="Z17" s="1"/>
      <c r="AB17" s="1"/>
    </row>
    <row r="18" spans="1:28" x14ac:dyDescent="0.25">
      <c r="A18" s="287"/>
      <c r="B18" s="966" t="s">
        <v>8</v>
      </c>
      <c r="C18" s="966"/>
      <c r="D18" s="966"/>
      <c r="E18" s="967"/>
      <c r="F18" s="286">
        <v>374008.20500000002</v>
      </c>
      <c r="G18" s="285"/>
      <c r="H18" s="284"/>
      <c r="I18" s="286">
        <v>415564.69</v>
      </c>
      <c r="J18" s="285"/>
      <c r="K18" s="284"/>
      <c r="L18" s="286">
        <v>415564.69</v>
      </c>
      <c r="M18" s="285"/>
      <c r="N18" s="284"/>
      <c r="O18" s="286">
        <v>320968.34799999994</v>
      </c>
      <c r="P18" s="285"/>
      <c r="Q18" s="284"/>
      <c r="R18" s="286">
        <v>261374.15099999995</v>
      </c>
      <c r="S18" s="285"/>
      <c r="T18" s="284"/>
      <c r="U18" s="286">
        <v>191991.08599999995</v>
      </c>
      <c r="V18" s="285"/>
      <c r="W18" s="284"/>
      <c r="X18" s="283"/>
    </row>
    <row r="19" spans="1:28" x14ac:dyDescent="0.25">
      <c r="A19" s="282"/>
      <c r="B19" s="976" t="s">
        <v>9</v>
      </c>
      <c r="C19" s="976"/>
      <c r="D19" s="976"/>
      <c r="E19" s="977"/>
      <c r="F19" s="311">
        <v>374008.20500000002</v>
      </c>
      <c r="G19" s="310">
        <v>0.17983489624220533</v>
      </c>
      <c r="H19" s="309">
        <v>0.17983489624220533</v>
      </c>
      <c r="I19" s="311">
        <v>789572.89500000002</v>
      </c>
      <c r="J19" s="310">
        <v>0.19981655992834227</v>
      </c>
      <c r="K19" s="309">
        <v>0.37965145617054763</v>
      </c>
      <c r="L19" s="311">
        <v>1205137.585</v>
      </c>
      <c r="M19" s="310">
        <v>0.19981655992834227</v>
      </c>
      <c r="N19" s="309">
        <v>0.57946801609888987</v>
      </c>
      <c r="O19" s="311">
        <v>1526105.933</v>
      </c>
      <c r="P19" s="310">
        <v>0.1543316664927499</v>
      </c>
      <c r="Q19" s="309">
        <v>0.73379968259163975</v>
      </c>
      <c r="R19" s="311">
        <v>1787480.0839999998</v>
      </c>
      <c r="S19" s="310">
        <v>0.12567690413497612</v>
      </c>
      <c r="T19" s="309">
        <v>0.85947658672661587</v>
      </c>
      <c r="U19" s="311">
        <v>1979471.1699999997</v>
      </c>
      <c r="V19" s="310">
        <v>9.231534647812957E-2</v>
      </c>
      <c r="W19" s="309">
        <v>0.95179193320474542</v>
      </c>
      <c r="X19" s="283"/>
    </row>
    <row r="20" spans="1:28" ht="4.1500000000000004" customHeight="1" x14ac:dyDescent="0.25">
      <c r="A20" s="308"/>
      <c r="B20" s="307"/>
      <c r="C20" s="307"/>
      <c r="D20" s="306"/>
      <c r="E20" s="305"/>
      <c r="F20" s="304"/>
      <c r="G20" s="304"/>
      <c r="H20" s="303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1"/>
    </row>
    <row r="21" spans="1:28" hidden="1" x14ac:dyDescent="0.25">
      <c r="A21" s="965" t="s">
        <v>5</v>
      </c>
      <c r="B21" s="968" t="s">
        <v>6</v>
      </c>
      <c r="C21" s="969"/>
      <c r="D21" s="972" t="s">
        <v>0</v>
      </c>
      <c r="E21" s="974" t="s">
        <v>18</v>
      </c>
      <c r="F21" s="952" t="s">
        <v>431</v>
      </c>
      <c r="G21" s="953"/>
      <c r="H21" s="954"/>
      <c r="I21" s="952" t="s">
        <v>432</v>
      </c>
      <c r="J21" s="953"/>
      <c r="K21" s="954"/>
      <c r="L21" s="952" t="s">
        <v>433</v>
      </c>
      <c r="M21" s="953"/>
      <c r="N21" s="954"/>
      <c r="O21" s="952" t="s">
        <v>434</v>
      </c>
      <c r="P21" s="953"/>
      <c r="Q21" s="954"/>
      <c r="R21" s="952" t="s">
        <v>435</v>
      </c>
      <c r="S21" s="953"/>
      <c r="T21" s="954"/>
      <c r="U21" s="952" t="s">
        <v>436</v>
      </c>
      <c r="V21" s="953"/>
      <c r="W21" s="954"/>
      <c r="X21" s="300" t="s">
        <v>135</v>
      </c>
    </row>
    <row r="22" spans="1:28" hidden="1" x14ac:dyDescent="0.25">
      <c r="A22" s="965" t="s">
        <v>5</v>
      </c>
      <c r="B22" s="970"/>
      <c r="C22" s="971"/>
      <c r="D22" s="973"/>
      <c r="E22" s="975"/>
      <c r="F22" s="299" t="s">
        <v>19</v>
      </c>
      <c r="G22" s="299" t="s">
        <v>0</v>
      </c>
      <c r="H22" s="298" t="s">
        <v>437</v>
      </c>
      <c r="I22" s="299" t="s">
        <v>19</v>
      </c>
      <c r="J22" s="299" t="s">
        <v>0</v>
      </c>
      <c r="K22" s="298" t="s">
        <v>437</v>
      </c>
      <c r="L22" s="299" t="s">
        <v>19</v>
      </c>
      <c r="M22" s="299" t="s">
        <v>0</v>
      </c>
      <c r="N22" s="298" t="s">
        <v>437</v>
      </c>
      <c r="O22" s="299" t="s">
        <v>19</v>
      </c>
      <c r="P22" s="299" t="s">
        <v>0</v>
      </c>
      <c r="Q22" s="298" t="s">
        <v>437</v>
      </c>
      <c r="R22" s="299" t="s">
        <v>19</v>
      </c>
      <c r="S22" s="299" t="s">
        <v>0</v>
      </c>
      <c r="T22" s="298" t="s">
        <v>437</v>
      </c>
      <c r="U22" s="299" t="s">
        <v>19</v>
      </c>
      <c r="V22" s="299" t="s">
        <v>0</v>
      </c>
      <c r="W22" s="298" t="s">
        <v>437</v>
      </c>
      <c r="X22" s="297"/>
    </row>
    <row r="23" spans="1:28" hidden="1" x14ac:dyDescent="0.25">
      <c r="A23" s="275" t="s">
        <v>11</v>
      </c>
      <c r="B23" s="963" t="s">
        <v>485</v>
      </c>
      <c r="C23" s="964"/>
      <c r="D23" s="113">
        <v>0</v>
      </c>
      <c r="E23" s="114">
        <v>0</v>
      </c>
      <c r="F23" s="115">
        <v>0</v>
      </c>
      <c r="G23" s="116"/>
      <c r="H23" s="296">
        <v>1</v>
      </c>
      <c r="I23" s="115">
        <v>0</v>
      </c>
      <c r="J23" s="116"/>
      <c r="K23" s="296">
        <v>1</v>
      </c>
      <c r="L23" s="115">
        <v>0</v>
      </c>
      <c r="M23" s="116"/>
      <c r="N23" s="296">
        <v>1</v>
      </c>
      <c r="O23" s="115">
        <v>0</v>
      </c>
      <c r="P23" s="116"/>
      <c r="Q23" s="296">
        <v>1</v>
      </c>
      <c r="R23" s="115">
        <v>0</v>
      </c>
      <c r="S23" s="116"/>
      <c r="T23" s="296">
        <v>1</v>
      </c>
      <c r="U23" s="115">
        <v>0</v>
      </c>
      <c r="V23" s="116"/>
      <c r="W23" s="296">
        <v>1</v>
      </c>
      <c r="X23" s="295">
        <v>1</v>
      </c>
    </row>
    <row r="24" spans="1:28" hidden="1" x14ac:dyDescent="0.25">
      <c r="A24" s="275" t="s">
        <v>10</v>
      </c>
      <c r="B24" s="963" t="s">
        <v>486</v>
      </c>
      <c r="C24" s="964"/>
      <c r="D24" s="113">
        <v>0</v>
      </c>
      <c r="E24" s="114">
        <v>0</v>
      </c>
      <c r="F24" s="115">
        <v>0</v>
      </c>
      <c r="G24" s="116"/>
      <c r="H24" s="296">
        <v>0.99999999999999989</v>
      </c>
      <c r="I24" s="115">
        <v>0</v>
      </c>
      <c r="J24" s="116"/>
      <c r="K24" s="296">
        <v>0.99999999999999989</v>
      </c>
      <c r="L24" s="115">
        <v>0</v>
      </c>
      <c r="M24" s="116"/>
      <c r="N24" s="296">
        <v>0.99999999999999989</v>
      </c>
      <c r="O24" s="115">
        <v>0</v>
      </c>
      <c r="P24" s="116"/>
      <c r="Q24" s="296">
        <v>0.99999999999999989</v>
      </c>
      <c r="R24" s="115">
        <v>0</v>
      </c>
      <c r="S24" s="116"/>
      <c r="T24" s="296">
        <v>0.99999999999999989</v>
      </c>
      <c r="U24" s="115">
        <v>0</v>
      </c>
      <c r="V24" s="116"/>
      <c r="W24" s="296">
        <v>0.99999999999999989</v>
      </c>
      <c r="X24" s="295">
        <v>1</v>
      </c>
    </row>
    <row r="25" spans="1:28" hidden="1" x14ac:dyDescent="0.25">
      <c r="A25" s="275" t="s">
        <v>14</v>
      </c>
      <c r="B25" s="963" t="s">
        <v>495</v>
      </c>
      <c r="C25" s="964"/>
      <c r="D25" s="113">
        <v>0</v>
      </c>
      <c r="E25" s="114">
        <v>0</v>
      </c>
      <c r="F25" s="115">
        <v>0</v>
      </c>
      <c r="G25" s="116"/>
      <c r="H25" s="296">
        <v>1</v>
      </c>
      <c r="I25" s="115">
        <v>0</v>
      </c>
      <c r="J25" s="116"/>
      <c r="K25" s="296">
        <v>1</v>
      </c>
      <c r="L25" s="115">
        <v>0</v>
      </c>
      <c r="M25" s="116"/>
      <c r="N25" s="296">
        <v>1</v>
      </c>
      <c r="O25" s="115">
        <v>0</v>
      </c>
      <c r="P25" s="116"/>
      <c r="Q25" s="296">
        <v>1</v>
      </c>
      <c r="R25" s="115">
        <v>0</v>
      </c>
      <c r="S25" s="116"/>
      <c r="T25" s="296">
        <v>1</v>
      </c>
      <c r="U25" s="115">
        <v>0</v>
      </c>
      <c r="V25" s="116"/>
      <c r="W25" s="296">
        <v>1</v>
      </c>
      <c r="X25" s="295">
        <v>1</v>
      </c>
    </row>
    <row r="26" spans="1:28" hidden="1" x14ac:dyDescent="0.25">
      <c r="A26" s="275" t="s">
        <v>295</v>
      </c>
      <c r="B26" s="963" t="s">
        <v>501</v>
      </c>
      <c r="C26" s="964"/>
      <c r="D26" s="113">
        <v>0</v>
      </c>
      <c r="E26" s="114">
        <v>0</v>
      </c>
      <c r="F26" s="115">
        <v>0</v>
      </c>
      <c r="G26" s="116"/>
      <c r="H26" s="296">
        <v>1</v>
      </c>
      <c r="I26" s="115">
        <v>0</v>
      </c>
      <c r="J26" s="116"/>
      <c r="K26" s="296">
        <v>1</v>
      </c>
      <c r="L26" s="115">
        <v>0</v>
      </c>
      <c r="M26" s="116"/>
      <c r="N26" s="296">
        <v>1</v>
      </c>
      <c r="O26" s="115">
        <v>0</v>
      </c>
      <c r="P26" s="116"/>
      <c r="Q26" s="296">
        <v>1</v>
      </c>
      <c r="R26" s="115">
        <v>0</v>
      </c>
      <c r="S26" s="116"/>
      <c r="T26" s="296">
        <v>1</v>
      </c>
      <c r="U26" s="115">
        <v>0</v>
      </c>
      <c r="V26" s="116"/>
      <c r="W26" s="296">
        <v>1</v>
      </c>
      <c r="X26" s="295">
        <v>1</v>
      </c>
    </row>
    <row r="27" spans="1:28" ht="15" hidden="1" customHeight="1" x14ac:dyDescent="0.25">
      <c r="A27" s="275" t="s">
        <v>297</v>
      </c>
      <c r="B27" s="963" t="s">
        <v>799</v>
      </c>
      <c r="C27" s="964"/>
      <c r="D27" s="113">
        <v>0</v>
      </c>
      <c r="E27" s="114">
        <v>0</v>
      </c>
      <c r="F27" s="115">
        <v>0</v>
      </c>
      <c r="G27" s="116"/>
      <c r="H27" s="296">
        <v>1</v>
      </c>
      <c r="I27" s="115">
        <v>0</v>
      </c>
      <c r="J27" s="116"/>
      <c r="K27" s="296">
        <v>1</v>
      </c>
      <c r="L27" s="115">
        <v>0</v>
      </c>
      <c r="M27" s="116"/>
      <c r="N27" s="296">
        <v>1</v>
      </c>
      <c r="O27" s="115">
        <v>0</v>
      </c>
      <c r="P27" s="116"/>
      <c r="Q27" s="296">
        <v>1</v>
      </c>
      <c r="R27" s="115">
        <v>0</v>
      </c>
      <c r="S27" s="116"/>
      <c r="T27" s="296">
        <v>1</v>
      </c>
      <c r="U27" s="115">
        <v>0</v>
      </c>
      <c r="V27" s="116"/>
      <c r="W27" s="296">
        <v>1</v>
      </c>
      <c r="X27" s="295">
        <v>1</v>
      </c>
    </row>
    <row r="28" spans="1:28" hidden="1" x14ac:dyDescent="0.25">
      <c r="A28" s="294"/>
      <c r="B28" s="231"/>
      <c r="C28" s="231"/>
      <c r="D28" s="117">
        <v>0</v>
      </c>
      <c r="E28" s="118">
        <v>0</v>
      </c>
      <c r="F28" s="119"/>
      <c r="G28" s="120"/>
      <c r="H28" s="293"/>
      <c r="I28" s="119"/>
      <c r="J28" s="120"/>
      <c r="K28" s="292"/>
      <c r="L28" s="121"/>
      <c r="M28" s="122"/>
      <c r="N28" s="291"/>
      <c r="O28" s="121"/>
      <c r="P28" s="122"/>
      <c r="Q28" s="291"/>
      <c r="R28" s="290"/>
      <c r="S28" s="289"/>
      <c r="T28" s="288"/>
      <c r="U28" s="290"/>
      <c r="V28" s="289"/>
      <c r="W28" s="288"/>
      <c r="X28" s="283"/>
    </row>
    <row r="29" spans="1:28" hidden="1" x14ac:dyDescent="0.25">
      <c r="A29" s="287"/>
      <c r="B29" s="966" t="s">
        <v>8</v>
      </c>
      <c r="C29" s="966"/>
      <c r="D29" s="966"/>
      <c r="E29" s="967"/>
      <c r="F29" s="286">
        <v>0</v>
      </c>
      <c r="G29" s="285"/>
      <c r="H29" s="284"/>
      <c r="I29" s="286">
        <v>0</v>
      </c>
      <c r="J29" s="285"/>
      <c r="K29" s="284"/>
      <c r="L29" s="286">
        <v>0</v>
      </c>
      <c r="M29" s="285"/>
      <c r="N29" s="284"/>
      <c r="O29" s="286">
        <v>0</v>
      </c>
      <c r="P29" s="285"/>
      <c r="Q29" s="284"/>
      <c r="R29" s="286">
        <v>0</v>
      </c>
      <c r="S29" s="285"/>
      <c r="T29" s="284"/>
      <c r="U29" s="286">
        <v>0</v>
      </c>
      <c r="V29" s="285"/>
      <c r="W29" s="284"/>
      <c r="X29" s="283"/>
    </row>
    <row r="30" spans="1:28" hidden="1" x14ac:dyDescent="0.25">
      <c r="A30" s="282"/>
      <c r="B30" s="961" t="s">
        <v>9</v>
      </c>
      <c r="C30" s="961"/>
      <c r="D30" s="961"/>
      <c r="E30" s="962"/>
      <c r="F30" s="281">
        <v>1979471.1699999997</v>
      </c>
      <c r="G30" s="280" t="e">
        <v>#DIV/0!</v>
      </c>
      <c r="H30" s="279" t="e">
        <v>#DIV/0!</v>
      </c>
      <c r="I30" s="281">
        <v>1979471.1699999997</v>
      </c>
      <c r="J30" s="280" t="e">
        <v>#DIV/0!</v>
      </c>
      <c r="K30" s="279" t="e">
        <v>#DIV/0!</v>
      </c>
      <c r="L30" s="281">
        <v>1979471.1699999997</v>
      </c>
      <c r="M30" s="280" t="e">
        <v>#DIV/0!</v>
      </c>
      <c r="N30" s="279" t="e">
        <v>#DIV/0!</v>
      </c>
      <c r="O30" s="281">
        <v>1979471.1699999997</v>
      </c>
      <c r="P30" s="280" t="e">
        <v>#DIV/0!</v>
      </c>
      <c r="Q30" s="279" t="e">
        <v>#DIV/0!</v>
      </c>
      <c r="R30" s="281">
        <v>1979471.1699999997</v>
      </c>
      <c r="S30" s="280" t="e">
        <v>#DIV/0!</v>
      </c>
      <c r="T30" s="279" t="e">
        <v>#DIV/0!</v>
      </c>
      <c r="U30" s="281">
        <v>1979471.1699999997</v>
      </c>
      <c r="V30" s="280" t="e">
        <v>#DIV/0!</v>
      </c>
      <c r="W30" s="279" t="e">
        <v>#DIV/0!</v>
      </c>
      <c r="X30" s="278"/>
    </row>
    <row r="37" spans="8:15" x14ac:dyDescent="0.25">
      <c r="O37" s="340"/>
    </row>
    <row r="38" spans="8:15" x14ac:dyDescent="0.25">
      <c r="H38" s="340"/>
    </row>
  </sheetData>
  <mergeCells count="44">
    <mergeCell ref="U21:W21"/>
    <mergeCell ref="B18:E18"/>
    <mergeCell ref="B29:E29"/>
    <mergeCell ref="I21:K21"/>
    <mergeCell ref="B21:C22"/>
    <mergeCell ref="D21:D22"/>
    <mergeCell ref="E21:E22"/>
    <mergeCell ref="L21:N21"/>
    <mergeCell ref="O21:Q21"/>
    <mergeCell ref="R21:T21"/>
    <mergeCell ref="B19:E19"/>
    <mergeCell ref="B23:C23"/>
    <mergeCell ref="B24:C24"/>
    <mergeCell ref="B25:C25"/>
    <mergeCell ref="B26:C26"/>
    <mergeCell ref="A21:A22"/>
    <mergeCell ref="B11:C11"/>
    <mergeCell ref="B12:C12"/>
    <mergeCell ref="B13:C13"/>
    <mergeCell ref="B14:C14"/>
    <mergeCell ref="B15:C15"/>
    <mergeCell ref="B16:C16"/>
    <mergeCell ref="O9:Q9"/>
    <mergeCell ref="D9:D10"/>
    <mergeCell ref="E9:E10"/>
    <mergeCell ref="B30:E30"/>
    <mergeCell ref="F21:H21"/>
    <mergeCell ref="B27:C27"/>
    <mergeCell ref="C1:X1"/>
    <mergeCell ref="C2:X2"/>
    <mergeCell ref="C3:X3"/>
    <mergeCell ref="A4:X4"/>
    <mergeCell ref="B9:C10"/>
    <mergeCell ref="U7:X8"/>
    <mergeCell ref="B5:T5"/>
    <mergeCell ref="B6:T6"/>
    <mergeCell ref="B7:T7"/>
    <mergeCell ref="B8:T8"/>
    <mergeCell ref="I9:K9"/>
    <mergeCell ref="L9:N9"/>
    <mergeCell ref="U9:W9"/>
    <mergeCell ref="A9:A10"/>
    <mergeCell ref="F9:H9"/>
    <mergeCell ref="R9:T9"/>
  </mergeCells>
  <conditionalFormatting sqref="G23:G27">
    <cfRule type="expression" dxfId="18" priority="39">
      <formula>G23&lt;&gt;0</formula>
    </cfRule>
  </conditionalFormatting>
  <conditionalFormatting sqref="J23:J27">
    <cfRule type="expression" dxfId="17" priority="38">
      <formula>J23&lt;&gt;0</formula>
    </cfRule>
  </conditionalFormatting>
  <conditionalFormatting sqref="M23:M27">
    <cfRule type="expression" dxfId="16" priority="37">
      <formula>M23&lt;&gt;0</formula>
    </cfRule>
  </conditionalFormatting>
  <conditionalFormatting sqref="P23:P27">
    <cfRule type="expression" dxfId="15" priority="36">
      <formula>P23&lt;&gt;0</formula>
    </cfRule>
  </conditionalFormatting>
  <conditionalFormatting sqref="S23:S27">
    <cfRule type="expression" dxfId="14" priority="35">
      <formula>S23&lt;&gt;0</formula>
    </cfRule>
  </conditionalFormatting>
  <conditionalFormatting sqref="V23:V27">
    <cfRule type="expression" dxfId="13" priority="34">
      <formula>V23&lt;&gt;0</formula>
    </cfRule>
  </conditionalFormatting>
  <conditionalFormatting sqref="V11:V14">
    <cfRule type="expression" dxfId="12" priority="33">
      <formula>V11&lt;&gt;0</formula>
    </cfRule>
  </conditionalFormatting>
  <conditionalFormatting sqref="S11:S14">
    <cfRule type="expression" dxfId="11" priority="32">
      <formula>S11&lt;&gt;0</formula>
    </cfRule>
  </conditionalFormatting>
  <conditionalFormatting sqref="P11:P14">
    <cfRule type="expression" dxfId="10" priority="31">
      <formula>P11&lt;&gt;0</formula>
    </cfRule>
  </conditionalFormatting>
  <conditionalFormatting sqref="M11:M14">
    <cfRule type="expression" dxfId="9" priority="30">
      <formula>M11&lt;&gt;0</formula>
    </cfRule>
  </conditionalFormatting>
  <conditionalFormatting sqref="J11:J14">
    <cfRule type="expression" dxfId="8" priority="29">
      <formula>J11&lt;&gt;0</formula>
    </cfRule>
  </conditionalFormatting>
  <conditionalFormatting sqref="G11:G16">
    <cfRule type="expression" dxfId="7" priority="28">
      <formula>G11&lt;&gt;0</formula>
    </cfRule>
  </conditionalFormatting>
  <conditionalFormatting sqref="J15:J16">
    <cfRule type="expression" dxfId="6" priority="5">
      <formula>J15&lt;&gt;0</formula>
    </cfRule>
  </conditionalFormatting>
  <conditionalFormatting sqref="M15:M16">
    <cfRule type="expression" dxfId="5" priority="4">
      <formula>M15&lt;&gt;0</formula>
    </cfRule>
  </conditionalFormatting>
  <conditionalFormatting sqref="P15:P16">
    <cfRule type="expression" dxfId="4" priority="3">
      <formula>P15&lt;&gt;0</formula>
    </cfRule>
  </conditionalFormatting>
  <conditionalFormatting sqref="X23:X27">
    <cfRule type="cellIs" dxfId="3" priority="17" operator="lessThan">
      <formula>0</formula>
    </cfRule>
    <cfRule type="cellIs" dxfId="2" priority="18" operator="greaterThan">
      <formula>100</formula>
    </cfRule>
  </conditionalFormatting>
  <conditionalFormatting sqref="S15:S16">
    <cfRule type="expression" dxfId="1" priority="2">
      <formula>S15&lt;&gt;0</formula>
    </cfRule>
  </conditionalFormatting>
  <conditionalFormatting sqref="V15:V16">
    <cfRule type="expression" dxfId="0" priority="1">
      <formula>V15&lt;&gt;0</formula>
    </cfRule>
  </conditionalFormatting>
  <pageMargins left="0.23622047244094491" right="0.23622047244094491" top="2.3622047244094491" bottom="0.55118110236220474" header="0.31496062992125984" footer="0.31496062992125984"/>
  <pageSetup paperSize="9" scale="43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69"/>
  <sheetViews>
    <sheetView view="pageBreakPreview" topLeftCell="A9" zoomScaleNormal="100" zoomScaleSheetLayoutView="100" workbookViewId="0">
      <selection activeCell="B21" sqref="B21"/>
    </sheetView>
  </sheetViews>
  <sheetFormatPr defaultColWidth="8.85546875" defaultRowHeight="12.75" x14ac:dyDescent="0.2"/>
  <cols>
    <col min="1" max="1" width="22.8554687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x14ac:dyDescent="0.2">
      <c r="A1" s="981"/>
      <c r="B1" s="990" t="s">
        <v>1</v>
      </c>
      <c r="C1" s="991"/>
      <c r="D1" s="991"/>
      <c r="E1" s="991"/>
      <c r="F1" s="992"/>
    </row>
    <row r="2" spans="1:6" ht="14.25" x14ac:dyDescent="0.2">
      <c r="A2" s="982"/>
      <c r="B2" s="984" t="s">
        <v>87</v>
      </c>
      <c r="C2" s="985"/>
      <c r="D2" s="985"/>
      <c r="E2" s="985"/>
      <c r="F2" s="986"/>
    </row>
    <row r="3" spans="1:6" x14ac:dyDescent="0.2">
      <c r="A3" s="983"/>
      <c r="B3" s="987" t="s">
        <v>29</v>
      </c>
      <c r="C3" s="988"/>
      <c r="D3" s="988"/>
      <c r="E3" s="988"/>
      <c r="F3" s="989"/>
    </row>
    <row r="4" spans="1:6" ht="27" customHeight="1" x14ac:dyDescent="0.2">
      <c r="A4" s="993" t="s">
        <v>286</v>
      </c>
      <c r="B4" s="993"/>
      <c r="C4" s="993"/>
      <c r="D4" s="993"/>
      <c r="E4" s="993"/>
      <c r="F4" s="993"/>
    </row>
    <row r="5" spans="1:6" ht="12.6" customHeight="1" x14ac:dyDescent="0.2">
      <c r="A5" s="127" t="s">
        <v>51</v>
      </c>
      <c r="B5" s="918" t="s">
        <v>513</v>
      </c>
      <c r="C5" s="705"/>
      <c r="D5" s="706"/>
      <c r="E5" s="109" t="s">
        <v>40</v>
      </c>
      <c r="F5" s="129"/>
    </row>
    <row r="6" spans="1:6" ht="12.6" customHeight="1" x14ac:dyDescent="0.2">
      <c r="A6" s="127" t="s">
        <v>2</v>
      </c>
      <c r="B6" s="919" t="s">
        <v>89</v>
      </c>
      <c r="C6" s="920"/>
      <c r="D6" s="921"/>
      <c r="E6" s="922"/>
      <c r="F6" s="923"/>
    </row>
    <row r="7" spans="1:6" ht="12.6" customHeight="1" x14ac:dyDescent="0.2">
      <c r="A7" s="127" t="s">
        <v>3</v>
      </c>
      <c r="B7" s="919" t="s">
        <v>697</v>
      </c>
      <c r="C7" s="920"/>
      <c r="D7" s="921"/>
      <c r="E7" s="794" t="s">
        <v>1072</v>
      </c>
      <c r="F7" s="795"/>
    </row>
    <row r="8" spans="1:6" ht="18" customHeight="1" x14ac:dyDescent="0.2">
      <c r="A8" s="127" t="s">
        <v>54</v>
      </c>
      <c r="B8" s="924" t="s">
        <v>1082</v>
      </c>
      <c r="C8" s="924"/>
      <c r="D8" s="925"/>
      <c r="E8" s="796"/>
      <c r="F8" s="797"/>
    </row>
    <row r="9" spans="1:6" ht="24.95" customHeight="1" x14ac:dyDescent="0.2">
      <c r="A9" s="406" t="s">
        <v>795</v>
      </c>
      <c r="B9" s="333"/>
      <c r="C9" s="333"/>
      <c r="D9" s="333"/>
      <c r="E9" s="404"/>
      <c r="F9" s="397"/>
    </row>
    <row r="10" spans="1:6" ht="14.25" customHeight="1" x14ac:dyDescent="0.2">
      <c r="A10" s="6" t="s">
        <v>20</v>
      </c>
      <c r="B10" s="978" t="s">
        <v>251</v>
      </c>
      <c r="C10" s="979"/>
      <c r="D10" s="979"/>
      <c r="E10" s="979"/>
      <c r="F10" s="980"/>
    </row>
    <row r="11" spans="1:6" x14ac:dyDescent="0.2">
      <c r="A11" s="8"/>
      <c r="B11" s="130"/>
      <c r="C11" s="130"/>
      <c r="D11" s="130"/>
      <c r="E11" s="130"/>
      <c r="F11" s="7"/>
    </row>
    <row r="12" spans="1:6" x14ac:dyDescent="0.2">
      <c r="A12" s="11" t="s">
        <v>21</v>
      </c>
      <c r="B12" s="130"/>
      <c r="C12" s="130"/>
      <c r="D12" s="131"/>
      <c r="E12" s="131"/>
      <c r="F12" s="9"/>
    </row>
    <row r="13" spans="1:6" x14ac:dyDescent="0.2">
      <c r="A13" s="8"/>
      <c r="B13" s="130" t="s">
        <v>22</v>
      </c>
      <c r="C13" s="132">
        <v>3.65</v>
      </c>
      <c r="D13" s="133" t="s">
        <v>0</v>
      </c>
      <c r="E13" s="131"/>
      <c r="F13" s="9"/>
    </row>
    <row r="14" spans="1:6" x14ac:dyDescent="0.2">
      <c r="A14" s="8"/>
      <c r="B14" s="130" t="s">
        <v>23</v>
      </c>
      <c r="C14" s="134">
        <v>3.35</v>
      </c>
      <c r="D14" s="133" t="s">
        <v>0</v>
      </c>
      <c r="E14" s="131"/>
      <c r="F14" s="9"/>
    </row>
    <row r="15" spans="1:6" x14ac:dyDescent="0.2">
      <c r="A15" s="8"/>
      <c r="B15" s="130" t="s">
        <v>24</v>
      </c>
      <c r="C15" s="12">
        <v>60</v>
      </c>
      <c r="D15" s="133" t="s">
        <v>0</v>
      </c>
      <c r="E15" s="131"/>
      <c r="F15" s="9"/>
    </row>
    <row r="16" spans="1:6" x14ac:dyDescent="0.2">
      <c r="A16" s="8"/>
      <c r="B16" s="135" t="s">
        <v>25</v>
      </c>
      <c r="C16" s="136">
        <v>5.66</v>
      </c>
      <c r="D16" s="137" t="s">
        <v>0</v>
      </c>
      <c r="E16" s="138"/>
      <c r="F16" s="9"/>
    </row>
    <row r="17" spans="1:6" x14ac:dyDescent="0.2">
      <c r="A17" s="8"/>
      <c r="B17" s="130"/>
      <c r="C17" s="130"/>
      <c r="D17" s="138"/>
      <c r="E17" s="916" t="s">
        <v>26</v>
      </c>
      <c r="F17" s="9"/>
    </row>
    <row r="18" spans="1:6" x14ac:dyDescent="0.2">
      <c r="A18" s="8"/>
      <c r="B18" s="139" t="s">
        <v>252</v>
      </c>
      <c r="C18" s="139" t="s">
        <v>253</v>
      </c>
      <c r="D18" s="138" t="s">
        <v>254</v>
      </c>
      <c r="E18" s="917"/>
      <c r="F18" s="9"/>
    </row>
    <row r="19" spans="1:6" x14ac:dyDescent="0.2">
      <c r="A19" s="8" t="s">
        <v>255</v>
      </c>
      <c r="B19" s="140">
        <v>0.03</v>
      </c>
      <c r="C19" s="140">
        <v>0.04</v>
      </c>
      <c r="D19" s="140">
        <v>5.5E-2</v>
      </c>
      <c r="E19" s="405">
        <v>4</v>
      </c>
      <c r="F19" s="9"/>
    </row>
    <row r="20" spans="1:6" x14ac:dyDescent="0.2">
      <c r="A20" s="8" t="s">
        <v>256</v>
      </c>
      <c r="B20" s="140">
        <v>8.0000000000000002E-3</v>
      </c>
      <c r="C20" s="140">
        <v>8.0000000000000002E-3</v>
      </c>
      <c r="D20" s="140">
        <v>0.01</v>
      </c>
      <c r="E20" s="405">
        <v>0.8</v>
      </c>
      <c r="F20" s="9"/>
    </row>
    <row r="21" spans="1:6" x14ac:dyDescent="0.2">
      <c r="A21" s="8" t="s">
        <v>257</v>
      </c>
      <c r="B21" s="140">
        <v>9.7000000000000003E-3</v>
      </c>
      <c r="C21" s="140">
        <v>1.2699999999999999E-2</v>
      </c>
      <c r="D21" s="140">
        <v>1.2699999999999999E-2</v>
      </c>
      <c r="E21" s="405">
        <v>1.26</v>
      </c>
      <c r="F21" s="9"/>
    </row>
    <row r="22" spans="1:6" x14ac:dyDescent="0.2">
      <c r="A22" s="8" t="s">
        <v>258</v>
      </c>
      <c r="B22" s="140">
        <v>5.8999999999999999E-3</v>
      </c>
      <c r="C22" s="140">
        <v>1.23E-2</v>
      </c>
      <c r="D22" s="140">
        <v>1.3899999999999999E-2</v>
      </c>
      <c r="E22" s="405">
        <v>1.22</v>
      </c>
      <c r="F22" s="9"/>
    </row>
    <row r="23" spans="1:6" x14ac:dyDescent="0.2">
      <c r="A23" s="8" t="s">
        <v>259</v>
      </c>
      <c r="B23" s="140">
        <v>6.1600000000000002E-2</v>
      </c>
      <c r="C23" s="140">
        <v>7.3999999999999996E-2</v>
      </c>
      <c r="D23" s="140">
        <v>8.9599999999999999E-2</v>
      </c>
      <c r="E23" s="405">
        <v>7.4</v>
      </c>
      <c r="F23" s="9"/>
    </row>
    <row r="24" spans="1:6" x14ac:dyDescent="0.2">
      <c r="A24" s="8"/>
      <c r="B24" s="130"/>
      <c r="C24" s="130"/>
      <c r="D24" s="138"/>
      <c r="E24" s="138"/>
      <c r="F24" s="9"/>
    </row>
    <row r="25" spans="1:6" x14ac:dyDescent="0.2">
      <c r="A25" s="8"/>
      <c r="B25" s="130"/>
      <c r="C25" s="130"/>
      <c r="D25" s="138"/>
      <c r="E25" s="138"/>
      <c r="F25" s="9"/>
    </row>
    <row r="26" spans="1:6" x14ac:dyDescent="0.2">
      <c r="A26" s="931" t="s">
        <v>798</v>
      </c>
      <c r="B26" s="932"/>
      <c r="C26" s="932"/>
      <c r="D26" s="933"/>
      <c r="E26" s="10">
        <v>0.22215521483994083</v>
      </c>
      <c r="F26" s="141"/>
    </row>
    <row r="27" spans="1:6" ht="5.45" customHeight="1" x14ac:dyDescent="0.2">
      <c r="A27" s="8"/>
      <c r="B27" s="130"/>
      <c r="C27" s="130"/>
      <c r="D27" s="138"/>
      <c r="E27" s="138"/>
      <c r="F27" s="131"/>
    </row>
    <row r="28" spans="1:6" ht="20.25" hidden="1" x14ac:dyDescent="0.2">
      <c r="A28" s="703" t="s">
        <v>270</v>
      </c>
      <c r="B28" s="703"/>
      <c r="C28" s="703"/>
      <c r="D28" s="703"/>
      <c r="E28" s="703"/>
      <c r="F28" s="703"/>
    </row>
    <row r="29" spans="1:6" hidden="1" x14ac:dyDescent="0.2">
      <c r="A29" s="127" t="s">
        <v>51</v>
      </c>
      <c r="B29" s="705" t="s">
        <v>513</v>
      </c>
      <c r="C29" s="705"/>
      <c r="D29" s="706"/>
      <c r="E29" s="109" t="s">
        <v>40</v>
      </c>
      <c r="F29" s="129"/>
    </row>
    <row r="30" spans="1:6" hidden="1" x14ac:dyDescent="0.2">
      <c r="A30" s="127" t="s">
        <v>2</v>
      </c>
      <c r="B30" s="705" t="s">
        <v>89</v>
      </c>
      <c r="C30" s="705"/>
      <c r="D30" s="706"/>
      <c r="E30" s="922"/>
      <c r="F30" s="923"/>
    </row>
    <row r="31" spans="1:6" ht="12.75" hidden="1" customHeight="1" x14ac:dyDescent="0.2">
      <c r="A31" s="127" t="s">
        <v>3</v>
      </c>
      <c r="B31" s="705" t="s">
        <v>697</v>
      </c>
      <c r="C31" s="705"/>
      <c r="D31" s="706"/>
      <c r="E31" s="794" t="s">
        <v>269</v>
      </c>
      <c r="F31" s="795"/>
    </row>
    <row r="32" spans="1:6" ht="18" hidden="1" customHeight="1" x14ac:dyDescent="0.2">
      <c r="A32" s="127" t="s">
        <v>54</v>
      </c>
      <c r="B32" s="705" t="s">
        <v>1082</v>
      </c>
      <c r="C32" s="705"/>
      <c r="D32" s="706"/>
      <c r="E32" s="796"/>
      <c r="F32" s="797"/>
    </row>
    <row r="33" spans="1:6" hidden="1" x14ac:dyDescent="0.2">
      <c r="A33" s="929"/>
      <c r="B33" s="930"/>
      <c r="C33" s="930"/>
      <c r="D33" s="930"/>
      <c r="E33" s="930"/>
      <c r="F33" s="7"/>
    </row>
    <row r="34" spans="1:6" hidden="1" x14ac:dyDescent="0.2">
      <c r="A34" s="6" t="s">
        <v>20</v>
      </c>
      <c r="B34" s="926" t="s">
        <v>226</v>
      </c>
      <c r="C34" s="927"/>
      <c r="D34" s="927"/>
      <c r="E34" s="927"/>
      <c r="F34" s="928"/>
    </row>
    <row r="35" spans="1:6" hidden="1" x14ac:dyDescent="0.2">
      <c r="A35" s="8"/>
      <c r="B35" s="130"/>
      <c r="C35" s="130"/>
      <c r="D35" s="130"/>
      <c r="E35" s="130"/>
      <c r="F35" s="7"/>
    </row>
    <row r="36" spans="1:6" hidden="1" x14ac:dyDescent="0.2">
      <c r="A36" s="11" t="s">
        <v>21</v>
      </c>
      <c r="B36" s="130"/>
      <c r="C36" s="130"/>
      <c r="D36" s="131"/>
      <c r="E36" s="131"/>
      <c r="F36" s="9"/>
    </row>
    <row r="37" spans="1:6" hidden="1" x14ac:dyDescent="0.2">
      <c r="A37" s="8"/>
      <c r="B37" s="130" t="s">
        <v>22</v>
      </c>
      <c r="C37" s="132">
        <v>3.65</v>
      </c>
      <c r="D37" s="133" t="s">
        <v>0</v>
      </c>
      <c r="E37" s="131"/>
      <c r="F37" s="9"/>
    </row>
    <row r="38" spans="1:6" hidden="1" x14ac:dyDescent="0.2">
      <c r="A38" s="8"/>
      <c r="B38" s="130" t="s">
        <v>23</v>
      </c>
      <c r="C38" s="134">
        <v>0</v>
      </c>
      <c r="D38" s="133" t="s">
        <v>0</v>
      </c>
      <c r="E38" s="131"/>
      <c r="F38" s="9"/>
    </row>
    <row r="39" spans="1:6" hidden="1" x14ac:dyDescent="0.2">
      <c r="A39" s="8"/>
      <c r="B39" s="130" t="s">
        <v>24</v>
      </c>
      <c r="C39" s="12">
        <v>100</v>
      </c>
      <c r="D39" s="133" t="s">
        <v>0</v>
      </c>
      <c r="E39" s="131"/>
      <c r="F39" s="9"/>
    </row>
    <row r="40" spans="1:6" hidden="1" x14ac:dyDescent="0.2">
      <c r="A40" s="8"/>
      <c r="B40" s="135" t="s">
        <v>25</v>
      </c>
      <c r="C40" s="136">
        <v>3.65</v>
      </c>
      <c r="D40" s="137" t="s">
        <v>0</v>
      </c>
      <c r="E40" s="138"/>
      <c r="F40" s="9"/>
    </row>
    <row r="41" spans="1:6" hidden="1" x14ac:dyDescent="0.2">
      <c r="A41" s="8"/>
      <c r="B41" s="130"/>
      <c r="C41" s="130"/>
      <c r="D41" s="138"/>
      <c r="E41" s="916" t="s">
        <v>26</v>
      </c>
      <c r="F41" s="9"/>
    </row>
    <row r="42" spans="1:6" hidden="1" x14ac:dyDescent="0.2">
      <c r="A42" s="8"/>
      <c r="B42" s="139" t="s">
        <v>252</v>
      </c>
      <c r="C42" s="139" t="s">
        <v>253</v>
      </c>
      <c r="D42" s="138" t="s">
        <v>254</v>
      </c>
      <c r="E42" s="917"/>
      <c r="F42" s="9"/>
    </row>
    <row r="43" spans="1:6" hidden="1" x14ac:dyDescent="0.2">
      <c r="A43" s="8" t="s">
        <v>255</v>
      </c>
      <c r="B43" s="140">
        <v>1.4999999999999999E-2</v>
      </c>
      <c r="C43" s="140">
        <v>3.4500000000000003E-2</v>
      </c>
      <c r="D43" s="140">
        <v>4.4900000000000002E-2</v>
      </c>
      <c r="E43" s="55">
        <v>3.45</v>
      </c>
      <c r="F43" s="9"/>
    </row>
    <row r="44" spans="1:6" hidden="1" x14ac:dyDescent="0.2">
      <c r="A44" s="8" t="s">
        <v>256</v>
      </c>
      <c r="B44" s="140">
        <v>3.0000000000000001E-3</v>
      </c>
      <c r="C44" s="140">
        <v>4.7999999999999996E-3</v>
      </c>
      <c r="D44" s="140">
        <v>8.2000000000000007E-3</v>
      </c>
      <c r="E44" s="55">
        <v>0.48</v>
      </c>
      <c r="F44" s="9"/>
    </row>
    <row r="45" spans="1:6" hidden="1" x14ac:dyDescent="0.2">
      <c r="A45" s="8" t="s">
        <v>257</v>
      </c>
      <c r="B45" s="140">
        <v>5.5999999999999999E-3</v>
      </c>
      <c r="C45" s="140">
        <v>8.5000000000000006E-3</v>
      </c>
      <c r="D45" s="140">
        <v>8.8999999999999999E-3</v>
      </c>
      <c r="E45" s="55">
        <v>0.85</v>
      </c>
      <c r="F45" s="9"/>
    </row>
    <row r="46" spans="1:6" hidden="1" x14ac:dyDescent="0.2">
      <c r="A46" s="8" t="s">
        <v>258</v>
      </c>
      <c r="B46" s="140">
        <v>8.5000000000000006E-3</v>
      </c>
      <c r="C46" s="140">
        <v>8.5000000000000006E-3</v>
      </c>
      <c r="D46" s="140">
        <v>1.11E-2</v>
      </c>
      <c r="E46" s="55">
        <v>0.85</v>
      </c>
      <c r="F46" s="9"/>
    </row>
    <row r="47" spans="1:6" hidden="1" x14ac:dyDescent="0.2">
      <c r="A47" s="8" t="s">
        <v>259</v>
      </c>
      <c r="B47" s="140">
        <v>3.5000000000000003E-2</v>
      </c>
      <c r="C47" s="140">
        <v>5.11E-2</v>
      </c>
      <c r="D47" s="140">
        <v>6.2199999999999998E-2</v>
      </c>
      <c r="E47" s="55">
        <v>5.0999999999999996</v>
      </c>
      <c r="F47" s="9"/>
    </row>
    <row r="48" spans="1:6" hidden="1" x14ac:dyDescent="0.2">
      <c r="A48" s="8"/>
      <c r="B48" s="130"/>
      <c r="C48" s="130"/>
      <c r="D48" s="138"/>
      <c r="E48" s="138"/>
      <c r="F48" s="9"/>
    </row>
    <row r="49" spans="1:6" hidden="1" x14ac:dyDescent="0.2">
      <c r="A49" s="8"/>
      <c r="B49" s="130"/>
      <c r="C49" s="130"/>
      <c r="D49" s="138"/>
      <c r="E49" s="138"/>
      <c r="F49" s="9"/>
    </row>
    <row r="50" spans="1:6" hidden="1" x14ac:dyDescent="0.2">
      <c r="A50" s="931" t="s">
        <v>27</v>
      </c>
      <c r="B50" s="932"/>
      <c r="C50" s="932"/>
      <c r="D50" s="933"/>
      <c r="E50" s="10">
        <v>0.15267080570835501</v>
      </c>
      <c r="F50" s="141"/>
    </row>
    <row r="51" spans="1:6" hidden="1" x14ac:dyDescent="0.2"/>
    <row r="52" spans="1:6" ht="24.95" customHeight="1" x14ac:dyDescent="0.2">
      <c r="A52" s="406" t="s">
        <v>796</v>
      </c>
      <c r="B52" s="333"/>
      <c r="C52" s="333"/>
      <c r="D52" s="333"/>
      <c r="E52" s="472"/>
      <c r="F52" s="473"/>
    </row>
    <row r="53" spans="1:6" x14ac:dyDescent="0.2">
      <c r="A53" s="6" t="s">
        <v>20</v>
      </c>
      <c r="B53" s="978" t="s">
        <v>797</v>
      </c>
      <c r="C53" s="979"/>
      <c r="D53" s="979"/>
      <c r="E53" s="979"/>
      <c r="F53" s="980"/>
    </row>
    <row r="54" spans="1:6" x14ac:dyDescent="0.2">
      <c r="A54" s="8"/>
      <c r="B54" s="130"/>
      <c r="C54" s="130"/>
      <c r="D54" s="130"/>
      <c r="E54" s="130"/>
      <c r="F54" s="7"/>
    </row>
    <row r="55" spans="1:6" x14ac:dyDescent="0.2">
      <c r="A55" s="11" t="s">
        <v>21</v>
      </c>
      <c r="B55" s="130"/>
      <c r="C55" s="130"/>
      <c r="D55" s="131"/>
      <c r="E55" s="131"/>
      <c r="F55" s="9"/>
    </row>
    <row r="56" spans="1:6" x14ac:dyDescent="0.2">
      <c r="A56" s="8"/>
      <c r="B56" s="130" t="s">
        <v>22</v>
      </c>
      <c r="C56" s="132">
        <v>3.65</v>
      </c>
      <c r="D56" s="133" t="s">
        <v>0</v>
      </c>
      <c r="E56" s="131"/>
      <c r="F56" s="9"/>
    </row>
    <row r="57" spans="1:6" x14ac:dyDescent="0.2">
      <c r="A57" s="8"/>
      <c r="B57" s="130" t="s">
        <v>23</v>
      </c>
      <c r="C57" s="134">
        <v>5</v>
      </c>
      <c r="D57" s="133" t="s">
        <v>0</v>
      </c>
      <c r="E57" s="131"/>
      <c r="F57" s="9"/>
    </row>
    <row r="58" spans="1:6" x14ac:dyDescent="0.2">
      <c r="A58" s="8"/>
      <c r="B58" s="130" t="s">
        <v>24</v>
      </c>
      <c r="C58" s="12">
        <v>60</v>
      </c>
      <c r="D58" s="133" t="s">
        <v>0</v>
      </c>
      <c r="E58" s="131"/>
      <c r="F58" s="9"/>
    </row>
    <row r="59" spans="1:6" x14ac:dyDescent="0.2">
      <c r="A59" s="8"/>
      <c r="B59" s="135" t="s">
        <v>25</v>
      </c>
      <c r="C59" s="136">
        <v>6.65</v>
      </c>
      <c r="D59" s="137" t="s">
        <v>0</v>
      </c>
      <c r="E59" s="138"/>
      <c r="F59" s="9"/>
    </row>
    <row r="60" spans="1:6" x14ac:dyDescent="0.2">
      <c r="A60" s="8"/>
      <c r="B60" s="130"/>
      <c r="C60" s="130"/>
      <c r="D60" s="138"/>
      <c r="E60" s="916" t="s">
        <v>26</v>
      </c>
      <c r="F60" s="9"/>
    </row>
    <row r="61" spans="1:6" x14ac:dyDescent="0.2">
      <c r="A61" s="8"/>
      <c r="B61" s="139" t="s">
        <v>252</v>
      </c>
      <c r="C61" s="139" t="s">
        <v>253</v>
      </c>
      <c r="D61" s="138" t="s">
        <v>254</v>
      </c>
      <c r="E61" s="917"/>
      <c r="F61" s="9"/>
    </row>
    <row r="62" spans="1:6" x14ac:dyDescent="0.2">
      <c r="A62" s="8" t="s">
        <v>255</v>
      </c>
      <c r="B62" s="140">
        <v>0.03</v>
      </c>
      <c r="C62" s="140">
        <v>0.04</v>
      </c>
      <c r="D62" s="140">
        <v>5.5E-2</v>
      </c>
      <c r="E62" s="405">
        <v>4.01</v>
      </c>
      <c r="F62" s="9"/>
    </row>
    <row r="63" spans="1:6" x14ac:dyDescent="0.2">
      <c r="A63" s="8" t="s">
        <v>256</v>
      </c>
      <c r="B63" s="140">
        <v>8.0000000000000002E-3</v>
      </c>
      <c r="C63" s="140">
        <v>8.0000000000000002E-3</v>
      </c>
      <c r="D63" s="140">
        <v>0.01</v>
      </c>
      <c r="E63" s="405">
        <v>0.4</v>
      </c>
      <c r="F63" s="9"/>
    </row>
    <row r="64" spans="1:6" x14ac:dyDescent="0.2">
      <c r="A64" s="8" t="s">
        <v>257</v>
      </c>
      <c r="B64" s="140">
        <v>9.7000000000000003E-3</v>
      </c>
      <c r="C64" s="140">
        <v>1.2699999999999999E-2</v>
      </c>
      <c r="D64" s="140">
        <v>1.2699999999999999E-2</v>
      </c>
      <c r="E64" s="405">
        <v>0.56000000000000005</v>
      </c>
      <c r="F64" s="9"/>
    </row>
    <row r="65" spans="1:6" x14ac:dyDescent="0.2">
      <c r="A65" s="8" t="s">
        <v>258</v>
      </c>
      <c r="B65" s="140">
        <v>5.8999999999999999E-3</v>
      </c>
      <c r="C65" s="140">
        <v>1.23E-2</v>
      </c>
      <c r="D65" s="140">
        <v>1.3899999999999999E-2</v>
      </c>
      <c r="E65" s="405">
        <v>1.1100000000000001</v>
      </c>
      <c r="F65" s="9"/>
    </row>
    <row r="66" spans="1:6" x14ac:dyDescent="0.2">
      <c r="A66" s="8" t="s">
        <v>259</v>
      </c>
      <c r="B66" s="140">
        <v>6.1600000000000002E-2</v>
      </c>
      <c r="C66" s="140">
        <v>7.3999999999999996E-2</v>
      </c>
      <c r="D66" s="140">
        <v>8.9599999999999999E-2</v>
      </c>
      <c r="E66" s="405">
        <v>7.3</v>
      </c>
      <c r="F66" s="9"/>
    </row>
    <row r="67" spans="1:6" x14ac:dyDescent="0.2">
      <c r="A67" s="8"/>
      <c r="B67" s="130"/>
      <c r="C67" s="130"/>
      <c r="D67" s="138"/>
      <c r="E67" s="138"/>
      <c r="F67" s="9"/>
    </row>
    <row r="68" spans="1:6" x14ac:dyDescent="0.2">
      <c r="A68" s="8"/>
      <c r="B68" s="130"/>
      <c r="C68" s="130"/>
      <c r="D68" s="138"/>
      <c r="E68" s="138"/>
      <c r="F68" s="9"/>
    </row>
    <row r="69" spans="1:6" x14ac:dyDescent="0.2">
      <c r="A69" s="931" t="s">
        <v>798</v>
      </c>
      <c r="B69" s="932"/>
      <c r="C69" s="932"/>
      <c r="D69" s="933"/>
      <c r="E69" s="10">
        <v>0.21995751677557607</v>
      </c>
      <c r="F69" s="141"/>
    </row>
  </sheetData>
  <mergeCells count="28">
    <mergeCell ref="B31:D31"/>
    <mergeCell ref="E31:F32"/>
    <mergeCell ref="B32:D32"/>
    <mergeCell ref="B7:D7"/>
    <mergeCell ref="E7:F8"/>
    <mergeCell ref="B10:F10"/>
    <mergeCell ref="E17:E18"/>
    <mergeCell ref="B8:D8"/>
    <mergeCell ref="A1:A3"/>
    <mergeCell ref="A26:D26"/>
    <mergeCell ref="A28:F28"/>
    <mergeCell ref="B29:D29"/>
    <mergeCell ref="B30:D30"/>
    <mergeCell ref="E30:F30"/>
    <mergeCell ref="B2:F2"/>
    <mergeCell ref="B3:F3"/>
    <mergeCell ref="B1:F1"/>
    <mergeCell ref="A4:F4"/>
    <mergeCell ref="B5:D5"/>
    <mergeCell ref="B6:D6"/>
    <mergeCell ref="E6:F6"/>
    <mergeCell ref="B53:F53"/>
    <mergeCell ref="E60:E61"/>
    <mergeCell ref="A69:D69"/>
    <mergeCell ref="A33:E33"/>
    <mergeCell ref="B34:F34"/>
    <mergeCell ref="E41:E42"/>
    <mergeCell ref="A50:D50"/>
  </mergeCells>
  <pageMargins left="0.23622047244094491" right="0.23622047244094491" top="0.39370078740157483" bottom="0.39370078740157483" header="0.31496062992125984" footer="0.31496062992125984"/>
  <pageSetup paperSize="9" scale="88" fitToHeight="0" orientation="portrait" r:id="rId1"/>
  <headerFooter differentFirst="1" scaleWithDoc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9:N23"/>
  <sheetViews>
    <sheetView workbookViewId="0"/>
  </sheetViews>
  <sheetFormatPr defaultRowHeight="15" x14ac:dyDescent="0.25"/>
  <cols>
    <col min="7" max="7" width="20.140625" bestFit="1" customWidth="1"/>
    <col min="8" max="8" width="10.28515625" bestFit="1" customWidth="1"/>
    <col min="9" max="9" width="19.42578125" bestFit="1" customWidth="1"/>
  </cols>
  <sheetData>
    <row r="9" spans="7:14" x14ac:dyDescent="0.25">
      <c r="H9" t="s">
        <v>662</v>
      </c>
      <c r="I9" t="s">
        <v>663</v>
      </c>
      <c r="N9">
        <v>26</v>
      </c>
    </row>
    <row r="10" spans="7:14" x14ac:dyDescent="0.25">
      <c r="G10" t="s">
        <v>661</v>
      </c>
      <c r="H10">
        <v>580.45000000000005</v>
      </c>
    </row>
    <row r="11" spans="7:14" x14ac:dyDescent="0.25">
      <c r="G11" t="s">
        <v>660</v>
      </c>
      <c r="H11">
        <v>54.11</v>
      </c>
      <c r="I11">
        <v>12</v>
      </c>
      <c r="J11">
        <f>H11/4.57</f>
        <v>11.840262582056893</v>
      </c>
      <c r="L11">
        <f>H11*4</f>
        <v>216.44</v>
      </c>
      <c r="M11">
        <f>L11*0.245</f>
        <v>53.027799999999999</v>
      </c>
    </row>
    <row r="12" spans="7:14" x14ac:dyDescent="0.25">
      <c r="G12" t="s">
        <v>486</v>
      </c>
      <c r="H12">
        <f>H10-H11</f>
        <v>526.34</v>
      </c>
      <c r="I12">
        <v>210</v>
      </c>
      <c r="J12">
        <f>H12/2.5</f>
        <v>210.536</v>
      </c>
      <c r="L12">
        <f>H12*4</f>
        <v>2105.36</v>
      </c>
      <c r="M12">
        <f>L12*0.245</f>
        <v>515.81320000000005</v>
      </c>
    </row>
    <row r="16" spans="7:14" x14ac:dyDescent="0.25">
      <c r="H16" t="s">
        <v>666</v>
      </c>
      <c r="I16" t="s">
        <v>667</v>
      </c>
    </row>
    <row r="17" spans="7:9" x14ac:dyDescent="0.25">
      <c r="G17" t="s">
        <v>664</v>
      </c>
      <c r="H17">
        <v>2210</v>
      </c>
      <c r="I17">
        <f>H17*12</f>
        <v>26520</v>
      </c>
    </row>
    <row r="18" spans="7:9" x14ac:dyDescent="0.25">
      <c r="G18" t="s">
        <v>665</v>
      </c>
      <c r="H18">
        <v>894</v>
      </c>
      <c r="I18">
        <f t="shared" ref="I18:I19" si="0">H18*12</f>
        <v>10728</v>
      </c>
    </row>
    <row r="19" spans="7:9" x14ac:dyDescent="0.25">
      <c r="G19" t="s">
        <v>665</v>
      </c>
      <c r="H19">
        <v>934</v>
      </c>
      <c r="I19">
        <f t="shared" si="0"/>
        <v>11208</v>
      </c>
    </row>
    <row r="21" spans="7:9" x14ac:dyDescent="0.25">
      <c r="H21" t="s">
        <v>668</v>
      </c>
      <c r="I21" t="s">
        <v>667</v>
      </c>
    </row>
    <row r="22" spans="7:9" x14ac:dyDescent="0.25">
      <c r="H22">
        <v>18.3</v>
      </c>
      <c r="I22">
        <f>H22*12</f>
        <v>219.60000000000002</v>
      </c>
    </row>
    <row r="23" spans="7:9" x14ac:dyDescent="0.25">
      <c r="H23">
        <v>22.1</v>
      </c>
      <c r="I23">
        <f>H23*12</f>
        <v>265.20000000000005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3:C40"/>
  <sheetViews>
    <sheetView workbookViewId="0"/>
  </sheetViews>
  <sheetFormatPr defaultColWidth="9.140625" defaultRowHeight="12.75" x14ac:dyDescent="0.2"/>
  <cols>
    <col min="1" max="1" width="57.85546875" style="32" customWidth="1"/>
    <col min="2" max="2" width="46.28515625" style="32" customWidth="1"/>
    <col min="3" max="3" width="52" style="32" customWidth="1"/>
    <col min="4" max="16384" width="9.140625" style="32"/>
  </cols>
  <sheetData>
    <row r="3" spans="1:3" x14ac:dyDescent="0.2">
      <c r="A3" s="31" t="s">
        <v>75</v>
      </c>
      <c r="B3" s="32" t="s">
        <v>76</v>
      </c>
      <c r="C3" s="31" t="s">
        <v>90</v>
      </c>
    </row>
    <row r="4" spans="1:3" x14ac:dyDescent="0.2">
      <c r="A4" s="31" t="s">
        <v>77</v>
      </c>
      <c r="B4" s="32" t="s">
        <v>233</v>
      </c>
      <c r="C4" s="31" t="s">
        <v>91</v>
      </c>
    </row>
    <row r="5" spans="1:3" x14ac:dyDescent="0.2">
      <c r="A5" s="31" t="s">
        <v>78</v>
      </c>
      <c r="B5" s="32" t="s">
        <v>79</v>
      </c>
      <c r="C5" s="31" t="s">
        <v>92</v>
      </c>
    </row>
    <row r="6" spans="1:3" x14ac:dyDescent="0.2">
      <c r="A6" s="31" t="s">
        <v>80</v>
      </c>
      <c r="B6" s="32" t="s">
        <v>81</v>
      </c>
      <c r="C6" s="31" t="s">
        <v>93</v>
      </c>
    </row>
    <row r="7" spans="1:3" x14ac:dyDescent="0.2">
      <c r="A7" s="31" t="s">
        <v>59</v>
      </c>
      <c r="B7" s="32" t="s">
        <v>232</v>
      </c>
      <c r="C7" s="31" t="s">
        <v>94</v>
      </c>
    </row>
    <row r="8" spans="1:3" x14ac:dyDescent="0.2">
      <c r="A8" s="31" t="s">
        <v>82</v>
      </c>
      <c r="B8" s="32" t="s">
        <v>108</v>
      </c>
      <c r="C8" s="31" t="s">
        <v>95</v>
      </c>
    </row>
    <row r="9" spans="1:3" x14ac:dyDescent="0.2">
      <c r="A9" s="31" t="s">
        <v>87</v>
      </c>
      <c r="B9" s="32" t="s">
        <v>98</v>
      </c>
      <c r="C9" s="31" t="s">
        <v>89</v>
      </c>
    </row>
    <row r="10" spans="1:3" x14ac:dyDescent="0.2">
      <c r="A10" s="31" t="s">
        <v>234</v>
      </c>
      <c r="B10" s="32" t="s">
        <v>240</v>
      </c>
      <c r="C10" s="32" t="s">
        <v>245</v>
      </c>
    </row>
    <row r="11" spans="1:3" x14ac:dyDescent="0.2">
      <c r="A11" s="31" t="s">
        <v>235</v>
      </c>
      <c r="B11" s="32" t="s">
        <v>241</v>
      </c>
      <c r="C11" s="32" t="s">
        <v>246</v>
      </c>
    </row>
    <row r="12" spans="1:3" x14ac:dyDescent="0.2">
      <c r="A12" s="31" t="s">
        <v>236</v>
      </c>
      <c r="C12" s="32" t="s">
        <v>247</v>
      </c>
    </row>
    <row r="13" spans="1:3" x14ac:dyDescent="0.2">
      <c r="A13" s="31" t="s">
        <v>237</v>
      </c>
      <c r="B13" s="32" t="s">
        <v>242</v>
      </c>
      <c r="C13" s="32" t="s">
        <v>248</v>
      </c>
    </row>
    <row r="14" spans="1:3" x14ac:dyDescent="0.2">
      <c r="A14" s="31" t="s">
        <v>238</v>
      </c>
      <c r="B14" s="32" t="s">
        <v>243</v>
      </c>
      <c r="C14" s="32" t="s">
        <v>249</v>
      </c>
    </row>
    <row r="15" spans="1:3" x14ac:dyDescent="0.2">
      <c r="A15" s="31" t="s">
        <v>239</v>
      </c>
      <c r="B15" s="32" t="s">
        <v>244</v>
      </c>
      <c r="C15" s="32" t="s">
        <v>250</v>
      </c>
    </row>
    <row r="16" spans="1:3" x14ac:dyDescent="0.2">
      <c r="A16" s="31" t="s">
        <v>292</v>
      </c>
      <c r="B16" s="32" t="s">
        <v>294</v>
      </c>
      <c r="C16" s="32" t="s">
        <v>293</v>
      </c>
    </row>
    <row r="17" spans="1:3" x14ac:dyDescent="0.2">
      <c r="A17" s="142" t="s">
        <v>263</v>
      </c>
      <c r="B17" s="142" t="s">
        <v>264</v>
      </c>
      <c r="C17" s="142" t="s">
        <v>265</v>
      </c>
    </row>
    <row r="19" spans="1:3" x14ac:dyDescent="0.2">
      <c r="A19" s="33" t="s">
        <v>47</v>
      </c>
    </row>
    <row r="20" spans="1:3" x14ac:dyDescent="0.2">
      <c r="A20" s="33" t="s">
        <v>48</v>
      </c>
    </row>
    <row r="21" spans="1:3" x14ac:dyDescent="0.2">
      <c r="A21" s="33" t="s">
        <v>83</v>
      </c>
    </row>
    <row r="22" spans="1:3" x14ac:dyDescent="0.2">
      <c r="A22" s="33" t="s">
        <v>84</v>
      </c>
    </row>
    <row r="23" spans="1:3" x14ac:dyDescent="0.2">
      <c r="A23" s="33" t="s">
        <v>85</v>
      </c>
    </row>
    <row r="24" spans="1:3" x14ac:dyDescent="0.2">
      <c r="A24" s="33" t="s">
        <v>49</v>
      </c>
    </row>
    <row r="25" spans="1:3" x14ac:dyDescent="0.2">
      <c r="A25" s="33" t="s">
        <v>86</v>
      </c>
    </row>
    <row r="40" spans="2:2" x14ac:dyDescent="0.2">
      <c r="B40" s="32" t="s">
        <v>265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4" tint="0.79998168889431442"/>
  </sheetPr>
  <dimension ref="A1:H32"/>
  <sheetViews>
    <sheetView workbookViewId="0">
      <selection activeCell="D17" sqref="D17:D18"/>
    </sheetView>
  </sheetViews>
  <sheetFormatPr defaultColWidth="0" defaultRowHeight="12.75" customHeight="1" zeroHeight="1" x14ac:dyDescent="0.2"/>
  <cols>
    <col min="1" max="2" width="9.140625" style="26" customWidth="1"/>
    <col min="3" max="3" width="55.7109375" style="26" customWidth="1"/>
    <col min="4" max="4" width="54.7109375" style="26" customWidth="1"/>
    <col min="5" max="8" width="9.140625" style="26" hidden="1" customWidth="1"/>
    <col min="9" max="9" width="0" style="26" hidden="1" customWidth="1"/>
    <col min="10" max="16384" width="0" style="26" hidden="1"/>
  </cols>
  <sheetData>
    <row r="1" spans="1:4" ht="12.75" customHeight="1" x14ac:dyDescent="0.2">
      <c r="A1" s="30"/>
      <c r="B1" s="30"/>
      <c r="C1" s="30"/>
      <c r="D1" s="30"/>
    </row>
    <row r="2" spans="1:4" x14ac:dyDescent="0.2">
      <c r="A2" s="30"/>
      <c r="B2" s="30"/>
      <c r="C2" s="30"/>
      <c r="D2" s="30"/>
    </row>
    <row r="3" spans="1:4" x14ac:dyDescent="0.2">
      <c r="A3" s="30"/>
      <c r="B3" s="30"/>
      <c r="C3" s="30"/>
      <c r="D3" s="30"/>
    </row>
    <row r="4" spans="1:4" x14ac:dyDescent="0.2">
      <c r="A4" s="30"/>
      <c r="B4" s="30"/>
      <c r="C4" s="30"/>
      <c r="D4" s="30"/>
    </row>
    <row r="5" spans="1:4" x14ac:dyDescent="0.2">
      <c r="A5" s="30"/>
      <c r="B5" s="30"/>
      <c r="C5" s="30"/>
      <c r="D5" s="30"/>
    </row>
    <row r="6" spans="1:4" ht="13.5" thickBot="1" x14ac:dyDescent="0.25">
      <c r="A6" s="30"/>
      <c r="B6" s="30"/>
      <c r="C6" s="30"/>
      <c r="D6" s="30"/>
    </row>
    <row r="7" spans="1:4" ht="16.5" thickBot="1" x14ac:dyDescent="0.25">
      <c r="A7" s="30"/>
      <c r="B7" s="30"/>
      <c r="C7" s="534" t="s">
        <v>57</v>
      </c>
      <c r="D7" s="535"/>
    </row>
    <row r="8" spans="1:4" x14ac:dyDescent="0.2">
      <c r="A8" s="30"/>
      <c r="B8" s="30"/>
      <c r="C8" s="41" t="s">
        <v>58</v>
      </c>
      <c r="D8" s="42" t="s">
        <v>87</v>
      </c>
    </row>
    <row r="9" spans="1:4" x14ac:dyDescent="0.2">
      <c r="A9" s="30"/>
      <c r="B9" s="30"/>
      <c r="C9" s="43" t="s">
        <v>53</v>
      </c>
      <c r="D9" s="44" t="s">
        <v>697</v>
      </c>
    </row>
    <row r="10" spans="1:4" ht="12.75" customHeight="1" thickBot="1" x14ac:dyDescent="0.25">
      <c r="A10" s="30"/>
      <c r="B10" s="30"/>
      <c r="C10" s="45" t="s">
        <v>88</v>
      </c>
      <c r="D10" s="51" t="str">
        <f>VLOOKUP(D8,REFERENCIA!A3:C17,3,0)</f>
        <v>NAVIRAÍ - MS</v>
      </c>
    </row>
    <row r="11" spans="1:4" ht="14.25" thickBot="1" x14ac:dyDescent="0.25">
      <c r="A11" s="30"/>
      <c r="B11" s="30"/>
      <c r="C11" s="37"/>
      <c r="D11" s="40"/>
    </row>
    <row r="12" spans="1:4" ht="14.25" thickBot="1" x14ac:dyDescent="0.25">
      <c r="A12" s="30"/>
      <c r="B12" s="30"/>
      <c r="C12" s="536" t="s">
        <v>60</v>
      </c>
      <c r="D12" s="537"/>
    </row>
    <row r="13" spans="1:4" x14ac:dyDescent="0.2">
      <c r="A13" s="30"/>
      <c r="B13" s="30"/>
      <c r="C13" s="41" t="s">
        <v>61</v>
      </c>
      <c r="D13" s="42" t="s">
        <v>513</v>
      </c>
    </row>
    <row r="14" spans="1:4" x14ac:dyDescent="0.2">
      <c r="A14" s="30"/>
      <c r="B14" s="30"/>
      <c r="C14" s="43" t="s">
        <v>62</v>
      </c>
      <c r="D14" s="57" t="s">
        <v>109</v>
      </c>
    </row>
    <row r="15" spans="1:4" x14ac:dyDescent="0.2">
      <c r="A15" s="30"/>
      <c r="B15" s="30"/>
      <c r="C15" s="43" t="s">
        <v>63</v>
      </c>
      <c r="D15" s="44" t="s">
        <v>64</v>
      </c>
    </row>
    <row r="16" spans="1:4" x14ac:dyDescent="0.2">
      <c r="A16" s="30"/>
      <c r="B16" s="30"/>
      <c r="C16" s="46" t="s">
        <v>230</v>
      </c>
      <c r="D16" s="44"/>
    </row>
    <row r="17" spans="1:4" x14ac:dyDescent="0.2">
      <c r="A17" s="30"/>
      <c r="B17" s="30"/>
      <c r="C17" s="46" t="s">
        <v>97</v>
      </c>
      <c r="D17" s="44" t="s">
        <v>1081</v>
      </c>
    </row>
    <row r="18" spans="1:4" ht="13.5" thickBot="1" x14ac:dyDescent="0.25">
      <c r="A18" s="30"/>
      <c r="B18" s="30"/>
      <c r="C18" s="45" t="s">
        <v>96</v>
      </c>
      <c r="D18" s="51" t="s">
        <v>481</v>
      </c>
    </row>
    <row r="19" spans="1:4" ht="14.25" thickBot="1" x14ac:dyDescent="0.25">
      <c r="A19" s="30"/>
      <c r="B19" s="30"/>
      <c r="C19" s="37"/>
      <c r="D19" s="38"/>
    </row>
    <row r="20" spans="1:4" ht="14.25" thickBot="1" x14ac:dyDescent="0.25">
      <c r="A20" s="30"/>
      <c r="B20" s="30"/>
      <c r="C20" s="536" t="s">
        <v>65</v>
      </c>
      <c r="D20" s="537"/>
    </row>
    <row r="21" spans="1:4" x14ac:dyDescent="0.2">
      <c r="A21" s="30"/>
      <c r="B21" s="30"/>
      <c r="C21" s="47" t="s">
        <v>66</v>
      </c>
      <c r="D21" s="48" t="s">
        <v>67</v>
      </c>
    </row>
    <row r="22" spans="1:4" x14ac:dyDescent="0.2">
      <c r="A22" s="30"/>
      <c r="B22" s="30"/>
      <c r="C22" s="43" t="s">
        <v>68</v>
      </c>
      <c r="D22" s="49" t="s">
        <v>69</v>
      </c>
    </row>
    <row r="23" spans="1:4" x14ac:dyDescent="0.2">
      <c r="A23" s="30"/>
      <c r="B23" s="30"/>
      <c r="C23" s="43" t="s">
        <v>56</v>
      </c>
      <c r="D23" s="44" t="s">
        <v>70</v>
      </c>
    </row>
    <row r="24" spans="1:4" ht="13.5" thickBot="1" x14ac:dyDescent="0.25">
      <c r="A24" s="30"/>
      <c r="B24" s="30"/>
      <c r="C24" s="45" t="s">
        <v>71</v>
      </c>
      <c r="D24" s="50">
        <f ca="1">TODAY()</f>
        <v>45058</v>
      </c>
    </row>
    <row r="25" spans="1:4" ht="14.25" thickBot="1" x14ac:dyDescent="0.25">
      <c r="A25" s="30"/>
      <c r="B25" s="30"/>
      <c r="C25" s="37"/>
      <c r="D25" s="39"/>
    </row>
    <row r="26" spans="1:4" ht="14.25" thickBot="1" x14ac:dyDescent="0.25">
      <c r="A26" s="30"/>
      <c r="B26" s="30"/>
      <c r="C26" s="536" t="s">
        <v>72</v>
      </c>
      <c r="D26" s="537"/>
    </row>
    <row r="27" spans="1:4" x14ac:dyDescent="0.2">
      <c r="A27" s="30"/>
      <c r="B27" s="30"/>
      <c r="C27" s="47" t="s">
        <v>66</v>
      </c>
      <c r="D27" s="48" t="str">
        <f>VLOOKUP(D8,REFERENCIA!A3:B17,2,FALSE)</f>
        <v>RHAIZA REJANE NEME DE MATOS</v>
      </c>
    </row>
    <row r="28" spans="1:4" ht="13.5" thickBot="1" x14ac:dyDescent="0.25">
      <c r="A28" s="30"/>
      <c r="B28" s="30"/>
      <c r="C28" s="45" t="s">
        <v>73</v>
      </c>
      <c r="D28" s="51" t="s">
        <v>74</v>
      </c>
    </row>
    <row r="29" spans="1:4" ht="15.75" hidden="1" x14ac:dyDescent="0.2">
      <c r="C29" s="27"/>
      <c r="D29" s="28"/>
    </row>
    <row r="30" spans="1:4" ht="15.75" hidden="1" x14ac:dyDescent="0.2">
      <c r="C30" s="27"/>
      <c r="D30" s="28"/>
    </row>
    <row r="32" spans="1:4" hidden="1" x14ac:dyDescent="0.2">
      <c r="D32" s="29"/>
    </row>
  </sheetData>
  <sheetProtection selectLockedCells="1"/>
  <dataConsolidate/>
  <mergeCells count="4">
    <mergeCell ref="C7:D7"/>
    <mergeCell ref="C12:D12"/>
    <mergeCell ref="C20:D20"/>
    <mergeCell ref="C26:D26"/>
  </mergeCells>
  <dataValidations disablePrompts="1" count="1">
    <dataValidation type="decimal" allowBlank="1" showErrorMessage="1" error="Digite um valor em percentual._x000a__x000a_Ou seja um valor de 0% (zero) até 100% (cem). " sqref="D11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REFERENCIA!$A$3:$A$17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U270"/>
  <sheetViews>
    <sheetView view="pageBreakPreview" zoomScale="130" zoomScaleNormal="100" zoomScaleSheetLayoutView="130" workbookViewId="0">
      <selection activeCell="H13" sqref="H13"/>
    </sheetView>
  </sheetViews>
  <sheetFormatPr defaultColWidth="9.140625" defaultRowHeight="15" x14ac:dyDescent="0.25"/>
  <cols>
    <col min="1" max="1" width="6.7109375" style="73" customWidth="1"/>
    <col min="2" max="2" width="10" style="2" customWidth="1"/>
    <col min="3" max="3" width="10" style="2" hidden="1" customWidth="1"/>
    <col min="4" max="4" width="15.42578125" style="2" hidden="1" customWidth="1"/>
    <col min="5" max="5" width="13.7109375" style="331" hidden="1" customWidth="1"/>
    <col min="6" max="6" width="8.7109375" style="2" hidden="1" customWidth="1"/>
    <col min="7" max="7" width="14.42578125" style="25" hidden="1" customWidth="1"/>
    <col min="8" max="8" width="63.42578125" style="3" customWidth="1"/>
    <col min="9" max="9" width="11.5703125" style="2" hidden="1" customWidth="1"/>
    <col min="10" max="10" width="13.5703125" style="23" hidden="1" customWidth="1"/>
    <col min="11" max="11" width="15.5703125" style="56" hidden="1" customWidth="1"/>
    <col min="12" max="12" width="14.140625" style="56" hidden="1" customWidth="1"/>
    <col min="13" max="13" width="17.140625" style="23" hidden="1" customWidth="1"/>
    <col min="14" max="14" width="16.5703125" style="23" hidden="1" customWidth="1"/>
    <col min="15" max="15" width="31.28515625" style="23" customWidth="1"/>
    <col min="16" max="16" width="20.5703125" style="23" hidden="1" customWidth="1"/>
    <col min="17" max="17" width="16.42578125" style="74" customWidth="1"/>
    <col min="18" max="18" width="15.5703125" style="73" bestFit="1" customWidth="1"/>
    <col min="19" max="19" width="9.140625" style="73"/>
    <col min="20" max="20" width="10.140625" style="73" bestFit="1" customWidth="1"/>
    <col min="21" max="21" width="9.140625" style="73"/>
    <col min="22" max="16384" width="9.140625" style="2"/>
  </cols>
  <sheetData>
    <row r="1" spans="2:20" s="73" customFormat="1" ht="12" customHeight="1" x14ac:dyDescent="0.25">
      <c r="E1" s="329"/>
      <c r="G1" s="150"/>
      <c r="H1" s="151"/>
      <c r="J1" s="152"/>
      <c r="K1" s="153"/>
      <c r="L1" s="153"/>
      <c r="M1" s="152"/>
      <c r="N1" s="152"/>
      <c r="O1" s="152"/>
      <c r="P1" s="152"/>
      <c r="Q1" s="74"/>
    </row>
    <row r="2" spans="2:20" ht="20.25" customHeight="1" x14ac:dyDescent="0.25">
      <c r="B2" s="485" t="s">
        <v>1</v>
      </c>
      <c r="C2" s="165"/>
      <c r="D2" s="165"/>
      <c r="F2" s="166"/>
      <c r="G2" s="167"/>
      <c r="H2" s="479"/>
      <c r="I2" s="169"/>
      <c r="J2" s="170"/>
      <c r="K2" s="171"/>
      <c r="L2" s="171"/>
      <c r="M2" s="539"/>
      <c r="N2" s="540"/>
      <c r="O2" s="541"/>
      <c r="P2" s="170"/>
      <c r="Q2" s="76"/>
      <c r="R2" s="75"/>
    </row>
    <row r="3" spans="2:20" ht="20.25" customHeight="1" x14ac:dyDescent="0.25">
      <c r="B3" s="486" t="s">
        <v>87</v>
      </c>
      <c r="C3" s="73"/>
      <c r="D3" s="73"/>
      <c r="F3" s="172"/>
      <c r="G3" s="173"/>
      <c r="H3" s="478"/>
      <c r="I3" s="174"/>
      <c r="J3" s="175"/>
      <c r="K3" s="176"/>
      <c r="L3" s="176"/>
      <c r="M3" s="542"/>
      <c r="N3" s="543"/>
      <c r="O3" s="544"/>
      <c r="P3" s="175"/>
      <c r="Q3" s="76"/>
      <c r="R3" s="75"/>
    </row>
    <row r="4" spans="2:20" ht="20.25" customHeight="1" x14ac:dyDescent="0.2">
      <c r="B4" s="487" t="s">
        <v>29</v>
      </c>
      <c r="C4" s="177"/>
      <c r="D4" s="177"/>
      <c r="E4" s="477"/>
      <c r="F4" s="178"/>
      <c r="G4" s="179"/>
      <c r="H4" s="478"/>
      <c r="I4" s="181"/>
      <c r="J4" s="182"/>
      <c r="K4" s="183"/>
      <c r="L4" s="183"/>
      <c r="M4" s="545"/>
      <c r="N4" s="546"/>
      <c r="O4" s="547"/>
      <c r="P4" s="182"/>
      <c r="Q4" s="76"/>
      <c r="R4" s="75"/>
    </row>
    <row r="5" spans="2:20" ht="18" x14ac:dyDescent="0.25">
      <c r="B5" s="548" t="s">
        <v>924</v>
      </c>
      <c r="C5" s="548"/>
      <c r="D5" s="548"/>
      <c r="E5" s="549"/>
      <c r="F5" s="548"/>
      <c r="G5" s="548"/>
      <c r="H5" s="548"/>
      <c r="I5" s="548"/>
      <c r="J5" s="548"/>
      <c r="K5" s="548"/>
      <c r="L5" s="548"/>
      <c r="M5" s="548"/>
      <c r="N5" s="548"/>
      <c r="O5" s="550"/>
      <c r="P5" s="184"/>
      <c r="Q5" s="76"/>
      <c r="R5" s="75"/>
    </row>
    <row r="6" spans="2:20" x14ac:dyDescent="0.25">
      <c r="B6" s="185" t="s">
        <v>51</v>
      </c>
      <c r="H6" s="36" t="s">
        <v>513</v>
      </c>
      <c r="I6" s="330"/>
      <c r="J6" s="186"/>
      <c r="K6" s="162"/>
      <c r="L6" s="164"/>
      <c r="M6" s="551" t="s">
        <v>40</v>
      </c>
      <c r="N6" s="552"/>
      <c r="O6" s="552"/>
      <c r="P6" s="187"/>
      <c r="Q6" s="76"/>
      <c r="R6" s="75"/>
    </row>
    <row r="7" spans="2:20" x14ac:dyDescent="0.25">
      <c r="B7" s="185" t="s">
        <v>52</v>
      </c>
      <c r="H7" s="36" t="s">
        <v>89</v>
      </c>
      <c r="I7" s="330"/>
      <c r="J7" s="186"/>
      <c r="K7" s="162"/>
      <c r="L7" s="164"/>
      <c r="M7" s="553" t="s">
        <v>971</v>
      </c>
      <c r="N7" s="554"/>
      <c r="O7" s="554"/>
      <c r="P7" s="555"/>
      <c r="Q7" s="76"/>
    </row>
    <row r="8" spans="2:20" x14ac:dyDescent="0.15">
      <c r="B8" s="185" t="s">
        <v>53</v>
      </c>
      <c r="H8" s="36" t="s">
        <v>697</v>
      </c>
      <c r="I8" s="330"/>
      <c r="J8" s="186"/>
      <c r="K8" s="162"/>
      <c r="L8" s="188"/>
      <c r="M8" s="553"/>
      <c r="N8" s="554"/>
      <c r="O8" s="554"/>
      <c r="P8" s="555"/>
      <c r="Q8" s="76"/>
    </row>
    <row r="9" spans="2:20" ht="15.75" customHeight="1" x14ac:dyDescent="0.15">
      <c r="B9" s="185" t="s">
        <v>922</v>
      </c>
      <c r="E9" s="2"/>
      <c r="G9" s="2"/>
      <c r="H9" s="458">
        <v>0.22215521483994083</v>
      </c>
      <c r="I9" s="185" t="s">
        <v>923</v>
      </c>
      <c r="J9" s="458">
        <v>0.21995751677557607</v>
      </c>
      <c r="K9" s="162"/>
      <c r="L9" s="188"/>
      <c r="M9" s="553"/>
      <c r="N9" s="554"/>
      <c r="O9" s="554"/>
      <c r="P9" s="555"/>
      <c r="Q9" s="76"/>
    </row>
    <row r="10" spans="2:20" x14ac:dyDescent="0.15">
      <c r="B10" s="185" t="s">
        <v>54</v>
      </c>
      <c r="E10" s="2"/>
      <c r="G10" s="2"/>
      <c r="H10" s="36" t="s">
        <v>1082</v>
      </c>
      <c r="I10" s="330"/>
      <c r="J10" s="186"/>
      <c r="K10" s="162"/>
      <c r="L10" s="188"/>
      <c r="M10" s="556"/>
      <c r="N10" s="557"/>
      <c r="O10" s="557"/>
      <c r="P10" s="558"/>
      <c r="Q10" s="76"/>
    </row>
    <row r="11" spans="2:20" x14ac:dyDescent="0.25">
      <c r="B11" s="185" t="s">
        <v>55</v>
      </c>
      <c r="H11" s="36" t="s">
        <v>109</v>
      </c>
      <c r="I11" s="330"/>
      <c r="J11" s="186"/>
      <c r="K11" s="162"/>
      <c r="L11" s="355"/>
      <c r="M11" s="356" t="s">
        <v>39</v>
      </c>
      <c r="N11" s="559">
        <v>45058</v>
      </c>
      <c r="O11" s="560"/>
      <c r="P11" s="189">
        <v>44652</v>
      </c>
      <c r="Q11" s="76"/>
      <c r="R11" s="75"/>
    </row>
    <row r="12" spans="2:20" x14ac:dyDescent="0.25">
      <c r="B12" s="165"/>
      <c r="C12" s="165"/>
      <c r="D12" s="165"/>
      <c r="E12" s="357"/>
      <c r="F12" s="358"/>
      <c r="G12" s="359"/>
      <c r="H12" s="360"/>
      <c r="I12" s="361"/>
      <c r="J12" s="362"/>
      <c r="K12" s="363"/>
      <c r="L12" s="363"/>
      <c r="M12" s="364" t="s">
        <v>427</v>
      </c>
      <c r="N12" s="366"/>
      <c r="O12" s="365" t="s">
        <v>426</v>
      </c>
      <c r="P12" s="235" t="s">
        <v>1083</v>
      </c>
      <c r="Q12" s="76"/>
      <c r="R12" s="75"/>
    </row>
    <row r="13" spans="2:20" ht="21" x14ac:dyDescent="0.25">
      <c r="B13" s="367" t="s">
        <v>36</v>
      </c>
      <c r="C13" s="367" t="s">
        <v>63</v>
      </c>
      <c r="D13" s="367" t="s">
        <v>45</v>
      </c>
      <c r="E13" s="368" t="s">
        <v>43</v>
      </c>
      <c r="F13" s="367" t="s">
        <v>143</v>
      </c>
      <c r="G13" s="367" t="s">
        <v>31</v>
      </c>
      <c r="H13" s="367" t="s">
        <v>44</v>
      </c>
      <c r="I13" s="367" t="s">
        <v>32</v>
      </c>
      <c r="J13" s="369" t="s">
        <v>33</v>
      </c>
      <c r="K13" s="370" t="s">
        <v>272</v>
      </c>
      <c r="L13" s="370" t="s">
        <v>273</v>
      </c>
      <c r="M13" s="218" t="s">
        <v>275</v>
      </c>
      <c r="N13" s="218" t="s">
        <v>274</v>
      </c>
      <c r="O13" s="218" t="s">
        <v>276</v>
      </c>
      <c r="P13" s="106" t="s">
        <v>277</v>
      </c>
      <c r="Q13" s="218" t="s">
        <v>284</v>
      </c>
      <c r="R13" s="218" t="s">
        <v>306</v>
      </c>
      <c r="S13" s="247" t="s">
        <v>335</v>
      </c>
      <c r="T13" s="218" t="s">
        <v>482</v>
      </c>
    </row>
    <row r="14" spans="2:20" x14ac:dyDescent="0.25">
      <c r="B14" s="484" t="s">
        <v>11</v>
      </c>
      <c r="C14" s="52"/>
      <c r="D14" s="52"/>
      <c r="E14" s="324"/>
      <c r="F14" s="52"/>
      <c r="G14" s="52"/>
      <c r="H14" s="54" t="s">
        <v>485</v>
      </c>
      <c r="I14" s="197"/>
      <c r="J14" s="198"/>
      <c r="K14" s="199"/>
      <c r="L14" s="199"/>
      <c r="M14" s="198"/>
      <c r="N14" s="198"/>
      <c r="O14" s="483">
        <v>27826.579999999994</v>
      </c>
      <c r="P14" s="200" t="e">
        <v>#REF!</v>
      </c>
      <c r="Q14" s="219"/>
      <c r="R14" s="272" t="e">
        <v>#REF!</v>
      </c>
    </row>
    <row r="15" spans="2:20" s="73" customFormat="1" hidden="1" x14ac:dyDescent="0.25">
      <c r="B15" s="192" t="s">
        <v>12</v>
      </c>
      <c r="C15" s="192" t="s">
        <v>795</v>
      </c>
      <c r="D15" s="192" t="s">
        <v>46</v>
      </c>
      <c r="E15" s="325" t="s">
        <v>48</v>
      </c>
      <c r="F15" s="192" t="s">
        <v>12</v>
      </c>
      <c r="G15" s="201">
        <v>101000101</v>
      </c>
      <c r="H15" s="191" t="s">
        <v>1084</v>
      </c>
      <c r="I15" s="192" t="s">
        <v>38</v>
      </c>
      <c r="J15" s="203">
        <v>8</v>
      </c>
      <c r="K15" s="193">
        <v>532.20000000000005</v>
      </c>
      <c r="L15" s="202">
        <v>320.66000000000003</v>
      </c>
      <c r="M15" s="203">
        <v>650.42999999999995</v>
      </c>
      <c r="N15" s="203" t="e">
        <v>#REF!</v>
      </c>
      <c r="O15" s="203">
        <v>5203.4399999999996</v>
      </c>
      <c r="P15" s="203" t="e">
        <v>#REF!</v>
      </c>
      <c r="Q15" s="219"/>
      <c r="R15" s="75"/>
    </row>
    <row r="16" spans="2:20" s="73" customFormat="1" hidden="1" x14ac:dyDescent="0.25">
      <c r="B16" s="192" t="s">
        <v>336</v>
      </c>
      <c r="C16" s="192" t="s">
        <v>795</v>
      </c>
      <c r="D16" s="192" t="s">
        <v>46</v>
      </c>
      <c r="E16" s="325" t="s">
        <v>48</v>
      </c>
      <c r="F16" s="192" t="s">
        <v>336</v>
      </c>
      <c r="G16" s="201">
        <v>101000114</v>
      </c>
      <c r="H16" s="191" t="s">
        <v>1085</v>
      </c>
      <c r="I16" s="192" t="s">
        <v>101</v>
      </c>
      <c r="J16" s="203">
        <v>1</v>
      </c>
      <c r="K16" s="193">
        <v>1468.95</v>
      </c>
      <c r="L16" s="202">
        <v>1334.03</v>
      </c>
      <c r="M16" s="203">
        <v>1795.28</v>
      </c>
      <c r="N16" s="203" t="e">
        <v>#REF!</v>
      </c>
      <c r="O16" s="203">
        <v>1795.28</v>
      </c>
      <c r="P16" s="203"/>
      <c r="Q16" s="219"/>
      <c r="R16" s="75"/>
    </row>
    <row r="17" spans="2:20" s="73" customFormat="1" hidden="1" x14ac:dyDescent="0.25">
      <c r="B17" s="192" t="s">
        <v>337</v>
      </c>
      <c r="C17" s="192" t="s">
        <v>795</v>
      </c>
      <c r="D17" s="192" t="s">
        <v>46</v>
      </c>
      <c r="E17" s="325" t="s">
        <v>48</v>
      </c>
      <c r="F17" s="192" t="s">
        <v>337</v>
      </c>
      <c r="G17" s="201">
        <v>101000118</v>
      </c>
      <c r="H17" s="191" t="s">
        <v>1086</v>
      </c>
      <c r="I17" s="192" t="s">
        <v>101</v>
      </c>
      <c r="J17" s="203">
        <v>1</v>
      </c>
      <c r="K17" s="193">
        <v>3004.62</v>
      </c>
      <c r="L17" s="202">
        <v>2817.39</v>
      </c>
      <c r="M17" s="203">
        <v>3672.11</v>
      </c>
      <c r="N17" s="203" t="e">
        <v>#REF!</v>
      </c>
      <c r="O17" s="203">
        <v>3672.11</v>
      </c>
      <c r="P17" s="203"/>
      <c r="Q17" s="219"/>
      <c r="R17" s="75"/>
    </row>
    <row r="18" spans="2:20" s="73" customFormat="1" hidden="1" x14ac:dyDescent="0.25">
      <c r="B18" s="192" t="s">
        <v>338</v>
      </c>
      <c r="C18" s="192" t="s">
        <v>795</v>
      </c>
      <c r="D18" s="192" t="s">
        <v>46</v>
      </c>
      <c r="E18" s="325" t="s">
        <v>48</v>
      </c>
      <c r="F18" s="192" t="s">
        <v>338</v>
      </c>
      <c r="G18" s="201">
        <v>201002161</v>
      </c>
      <c r="H18" s="191" t="s">
        <v>1087</v>
      </c>
      <c r="I18" s="192" t="s">
        <v>101</v>
      </c>
      <c r="J18" s="203">
        <v>24</v>
      </c>
      <c r="K18" s="193">
        <v>280</v>
      </c>
      <c r="L18" s="202">
        <v>250</v>
      </c>
      <c r="M18" s="203">
        <v>342.2</v>
      </c>
      <c r="N18" s="203" t="e">
        <v>#REF!</v>
      </c>
      <c r="O18" s="203">
        <v>8212.7999999999993</v>
      </c>
      <c r="P18" s="203"/>
      <c r="Q18" s="219"/>
      <c r="R18" s="75"/>
    </row>
    <row r="19" spans="2:20" s="73" customFormat="1" ht="25.5" hidden="1" x14ac:dyDescent="0.25">
      <c r="B19" s="192" t="s">
        <v>339</v>
      </c>
      <c r="C19" s="192" t="s">
        <v>795</v>
      </c>
      <c r="D19" s="192" t="s">
        <v>46</v>
      </c>
      <c r="E19" s="325" t="s">
        <v>47</v>
      </c>
      <c r="F19" s="192" t="s">
        <v>339</v>
      </c>
      <c r="G19" s="201">
        <v>99059</v>
      </c>
      <c r="H19" s="191" t="s">
        <v>1088</v>
      </c>
      <c r="I19" s="192" t="s">
        <v>104</v>
      </c>
      <c r="J19" s="203">
        <v>41.6</v>
      </c>
      <c r="K19" s="193" t="s">
        <v>1089</v>
      </c>
      <c r="L19" s="202" t="s">
        <v>1090</v>
      </c>
      <c r="M19" s="203">
        <v>65.83</v>
      </c>
      <c r="N19" s="203" t="e">
        <v>#REF!</v>
      </c>
      <c r="O19" s="203">
        <v>2738.52</v>
      </c>
      <c r="P19" s="203"/>
      <c r="Q19" s="219"/>
      <c r="R19" s="272"/>
    </row>
    <row r="20" spans="2:20" s="73" customFormat="1" ht="38.25" hidden="1" x14ac:dyDescent="0.25">
      <c r="B20" s="192" t="s">
        <v>340</v>
      </c>
      <c r="C20" s="192" t="s">
        <v>795</v>
      </c>
      <c r="D20" s="192" t="s">
        <v>46</v>
      </c>
      <c r="E20" s="325" t="s">
        <v>48</v>
      </c>
      <c r="F20" s="192" t="s">
        <v>340</v>
      </c>
      <c r="G20" s="201">
        <v>101000215</v>
      </c>
      <c r="H20" s="191" t="s">
        <v>1091</v>
      </c>
      <c r="I20" s="192" t="s">
        <v>1092</v>
      </c>
      <c r="J20" s="203">
        <v>6</v>
      </c>
      <c r="K20" s="193">
        <v>830</v>
      </c>
      <c r="L20" s="202">
        <v>650</v>
      </c>
      <c r="M20" s="203">
        <v>1014.38</v>
      </c>
      <c r="N20" s="203" t="e">
        <v>#REF!</v>
      </c>
      <c r="O20" s="203">
        <v>6086.28</v>
      </c>
      <c r="P20" s="203"/>
      <c r="Q20" s="219"/>
      <c r="R20" s="75"/>
    </row>
    <row r="21" spans="2:20" s="73" customFormat="1" hidden="1" x14ac:dyDescent="0.25">
      <c r="B21" s="192"/>
      <c r="C21" s="192"/>
      <c r="D21" s="192"/>
      <c r="E21" s="325"/>
      <c r="F21" s="192"/>
      <c r="G21" s="201"/>
      <c r="H21" s="191"/>
      <c r="I21" s="344"/>
      <c r="J21" s="345"/>
      <c r="K21" s="204"/>
      <c r="L21" s="204"/>
      <c r="M21" s="345"/>
      <c r="N21" s="345"/>
      <c r="O21" s="481"/>
      <c r="P21" s="205"/>
      <c r="Q21" s="219"/>
      <c r="R21" s="75"/>
      <c r="T21" s="156"/>
    </row>
    <row r="22" spans="2:20" x14ac:dyDescent="0.25">
      <c r="B22" s="52" t="s">
        <v>10</v>
      </c>
      <c r="C22" s="52"/>
      <c r="D22" s="52"/>
      <c r="E22" s="324"/>
      <c r="F22" s="52"/>
      <c r="G22" s="52"/>
      <c r="H22" s="107" t="s">
        <v>486</v>
      </c>
      <c r="I22" s="197"/>
      <c r="J22" s="198"/>
      <c r="K22" s="323"/>
      <c r="L22" s="199"/>
      <c r="M22" s="198"/>
      <c r="N22" s="198"/>
      <c r="O22" s="480">
        <v>1153938.75</v>
      </c>
      <c r="P22" s="200" t="e">
        <v>#REF!</v>
      </c>
      <c r="Q22" s="200">
        <v>1188747.95</v>
      </c>
      <c r="R22" s="272"/>
      <c r="T22" s="156"/>
    </row>
    <row r="23" spans="2:20" hidden="1" x14ac:dyDescent="0.25">
      <c r="B23" s="158" t="s">
        <v>13</v>
      </c>
      <c r="C23" s="158"/>
      <c r="D23" s="158"/>
      <c r="E23" s="327"/>
      <c r="F23" s="158"/>
      <c r="G23" s="158"/>
      <c r="H23" s="159" t="s">
        <v>487</v>
      </c>
      <c r="I23" s="212"/>
      <c r="J23" s="214"/>
      <c r="K23" s="213"/>
      <c r="L23" s="213"/>
      <c r="M23" s="214"/>
      <c r="N23" s="214" t="e">
        <v>#REF!</v>
      </c>
      <c r="O23" s="328"/>
      <c r="P23" s="200"/>
      <c r="Q23" s="219"/>
      <c r="R23" s="272"/>
      <c r="T23" s="156"/>
    </row>
    <row r="24" spans="2:20" s="73" customFormat="1" ht="25.5" hidden="1" x14ac:dyDescent="0.25">
      <c r="B24" s="192" t="s">
        <v>514</v>
      </c>
      <c r="C24" s="192" t="s">
        <v>795</v>
      </c>
      <c r="D24" s="192" t="s">
        <v>46</v>
      </c>
      <c r="E24" s="325" t="s">
        <v>47</v>
      </c>
      <c r="F24" s="192" t="s">
        <v>514</v>
      </c>
      <c r="G24" s="201">
        <v>98524</v>
      </c>
      <c r="H24" s="191" t="s">
        <v>1093</v>
      </c>
      <c r="I24" s="192" t="s">
        <v>38</v>
      </c>
      <c r="J24" s="203">
        <v>714.83999999999992</v>
      </c>
      <c r="K24" s="193" t="s">
        <v>1094</v>
      </c>
      <c r="L24" s="202" t="s">
        <v>1094</v>
      </c>
      <c r="M24" s="203">
        <v>3.26</v>
      </c>
      <c r="N24" s="203" t="e">
        <v>#REF!</v>
      </c>
      <c r="O24" s="203">
        <v>2330.37</v>
      </c>
      <c r="P24" s="203" t="e">
        <v>#REF!</v>
      </c>
      <c r="Q24" s="219"/>
      <c r="R24" s="75"/>
      <c r="T24" s="156"/>
    </row>
    <row r="25" spans="2:20" s="73" customFormat="1" ht="25.5" hidden="1" x14ac:dyDescent="0.25">
      <c r="B25" s="192" t="s">
        <v>636</v>
      </c>
      <c r="C25" s="192" t="s">
        <v>795</v>
      </c>
      <c r="D25" s="192" t="s">
        <v>46</v>
      </c>
      <c r="E25" s="325" t="s">
        <v>48</v>
      </c>
      <c r="F25" s="192" t="s">
        <v>636</v>
      </c>
      <c r="G25" s="201">
        <v>401001126</v>
      </c>
      <c r="H25" s="191" t="s">
        <v>1095</v>
      </c>
      <c r="I25" s="192" t="s">
        <v>1096</v>
      </c>
      <c r="J25" s="203">
        <v>157.18800000000002</v>
      </c>
      <c r="K25" s="193">
        <v>102.03</v>
      </c>
      <c r="L25" s="202">
        <v>85.38</v>
      </c>
      <c r="M25" s="203">
        <v>124.69</v>
      </c>
      <c r="N25" s="203" t="e">
        <v>#REF!</v>
      </c>
      <c r="O25" s="203">
        <v>19599.77</v>
      </c>
      <c r="P25" s="335"/>
      <c r="Q25" s="219"/>
      <c r="R25" s="75"/>
      <c r="T25" s="156"/>
    </row>
    <row r="26" spans="2:20" s="73" customFormat="1" ht="25.5" hidden="1" x14ac:dyDescent="0.25">
      <c r="B26" s="192" t="s">
        <v>637</v>
      </c>
      <c r="C26" s="192" t="s">
        <v>795</v>
      </c>
      <c r="D26" s="192" t="s">
        <v>46</v>
      </c>
      <c r="E26" s="325" t="s">
        <v>47</v>
      </c>
      <c r="F26" s="192" t="s">
        <v>637</v>
      </c>
      <c r="G26" s="201">
        <v>97914</v>
      </c>
      <c r="H26" s="191" t="s">
        <v>1097</v>
      </c>
      <c r="I26" s="192" t="s">
        <v>1098</v>
      </c>
      <c r="J26" s="203">
        <v>4715.6400000000003</v>
      </c>
      <c r="K26" s="193" t="s">
        <v>1099</v>
      </c>
      <c r="L26" s="202" t="s">
        <v>1100</v>
      </c>
      <c r="M26" s="203">
        <v>3.37</v>
      </c>
      <c r="N26" s="203" t="e">
        <v>#REF!</v>
      </c>
      <c r="O26" s="203">
        <v>15891.7</v>
      </c>
      <c r="P26" s="335"/>
      <c r="Q26" s="219"/>
      <c r="R26" s="75"/>
      <c r="T26" s="156"/>
    </row>
    <row r="27" spans="2:20" s="73" customFormat="1" ht="38.25" hidden="1" x14ac:dyDescent="0.25">
      <c r="B27" s="192" t="s">
        <v>638</v>
      </c>
      <c r="C27" s="192" t="s">
        <v>795</v>
      </c>
      <c r="D27" s="192" t="s">
        <v>46</v>
      </c>
      <c r="E27" s="325" t="s">
        <v>47</v>
      </c>
      <c r="F27" s="192" t="s">
        <v>638</v>
      </c>
      <c r="G27" s="201">
        <v>97915</v>
      </c>
      <c r="H27" s="191" t="s">
        <v>1101</v>
      </c>
      <c r="I27" s="192" t="s">
        <v>1098</v>
      </c>
      <c r="J27" s="203">
        <v>11003.160000000002</v>
      </c>
      <c r="K27" s="193" t="s">
        <v>1102</v>
      </c>
      <c r="L27" s="202" t="s">
        <v>1103</v>
      </c>
      <c r="M27" s="203">
        <v>1.34</v>
      </c>
      <c r="N27" s="203" t="e">
        <v>#REF!</v>
      </c>
      <c r="O27" s="203">
        <v>14744.23</v>
      </c>
      <c r="P27" s="335"/>
      <c r="Q27" s="219"/>
      <c r="R27" s="75"/>
      <c r="T27" s="156"/>
    </row>
    <row r="28" spans="2:20" hidden="1" x14ac:dyDescent="0.25">
      <c r="B28" s="158" t="s">
        <v>483</v>
      </c>
      <c r="C28" s="158"/>
      <c r="D28" s="158"/>
      <c r="E28" s="327"/>
      <c r="F28" s="158"/>
      <c r="G28" s="158"/>
      <c r="H28" s="159" t="s">
        <v>488</v>
      </c>
      <c r="I28" s="212"/>
      <c r="J28" s="214"/>
      <c r="K28" s="213"/>
      <c r="L28" s="213"/>
      <c r="M28" s="214"/>
      <c r="N28" s="214" t="e">
        <v>#REF!</v>
      </c>
      <c r="O28" s="328"/>
      <c r="P28" s="200"/>
      <c r="Q28" s="219"/>
      <c r="R28" s="272"/>
      <c r="T28" s="156"/>
    </row>
    <row r="29" spans="2:20" hidden="1" x14ac:dyDescent="0.25">
      <c r="B29" s="346" t="s">
        <v>515</v>
      </c>
      <c r="C29" s="346"/>
      <c r="D29" s="346"/>
      <c r="E29" s="347"/>
      <c r="F29" s="346"/>
      <c r="G29" s="346"/>
      <c r="H29" s="343" t="s">
        <v>489</v>
      </c>
      <c r="I29" s="348"/>
      <c r="J29" s="349"/>
      <c r="K29" s="350"/>
      <c r="L29" s="350"/>
      <c r="M29" s="349"/>
      <c r="N29" s="349" t="e">
        <v>#REF!</v>
      </c>
      <c r="O29" s="351"/>
      <c r="P29" s="200"/>
      <c r="Q29" s="219"/>
      <c r="R29" s="272"/>
      <c r="T29" s="156"/>
    </row>
    <row r="30" spans="2:20" s="73" customFormat="1" ht="38.25" hidden="1" x14ac:dyDescent="0.25">
      <c r="B30" s="192" t="s">
        <v>516</v>
      </c>
      <c r="C30" s="192" t="s">
        <v>795</v>
      </c>
      <c r="D30" s="192" t="s">
        <v>46</v>
      </c>
      <c r="E30" s="325" t="s">
        <v>47</v>
      </c>
      <c r="F30" s="192" t="s">
        <v>516</v>
      </c>
      <c r="G30" s="201">
        <v>101174</v>
      </c>
      <c r="H30" s="191" t="s">
        <v>1104</v>
      </c>
      <c r="I30" s="192" t="s">
        <v>104</v>
      </c>
      <c r="J30" s="203">
        <v>630</v>
      </c>
      <c r="K30" s="193" t="s">
        <v>1105</v>
      </c>
      <c r="L30" s="202" t="s">
        <v>1106</v>
      </c>
      <c r="M30" s="203">
        <v>96.96</v>
      </c>
      <c r="N30" s="203" t="e">
        <v>#REF!</v>
      </c>
      <c r="O30" s="203">
        <v>61084.800000000003</v>
      </c>
      <c r="P30" s="335"/>
      <c r="Q30" s="219"/>
      <c r="R30" s="75"/>
      <c r="T30" s="156"/>
    </row>
    <row r="31" spans="2:20" s="73" customFormat="1" ht="25.5" hidden="1" x14ac:dyDescent="0.25">
      <c r="B31" s="192" t="s">
        <v>517</v>
      </c>
      <c r="C31" s="192" t="s">
        <v>795</v>
      </c>
      <c r="D31" s="192" t="s">
        <v>46</v>
      </c>
      <c r="E31" s="325" t="s">
        <v>47</v>
      </c>
      <c r="F31" s="192" t="s">
        <v>517</v>
      </c>
      <c r="G31" s="201">
        <v>103670</v>
      </c>
      <c r="H31" s="191" t="s">
        <v>1107</v>
      </c>
      <c r="I31" s="192" t="s">
        <v>1096</v>
      </c>
      <c r="J31" s="203">
        <v>30.925052683774528</v>
      </c>
      <c r="K31" s="193" t="s">
        <v>1108</v>
      </c>
      <c r="L31" s="202">
        <v>0</v>
      </c>
      <c r="M31" s="203">
        <v>297.19</v>
      </c>
      <c r="N31" s="203" t="e">
        <v>#REF!</v>
      </c>
      <c r="O31" s="203">
        <v>9190.61</v>
      </c>
      <c r="P31" s="335"/>
      <c r="Q31" s="219"/>
      <c r="R31" s="75"/>
      <c r="T31" s="156"/>
    </row>
    <row r="32" spans="2:20" s="73" customFormat="1" ht="25.5" hidden="1" x14ac:dyDescent="0.25">
      <c r="B32" s="192" t="s">
        <v>518</v>
      </c>
      <c r="C32" s="192" t="s">
        <v>795</v>
      </c>
      <c r="D32" s="192" t="s">
        <v>46</v>
      </c>
      <c r="E32" s="325" t="s">
        <v>47</v>
      </c>
      <c r="F32" s="192" t="s">
        <v>518</v>
      </c>
      <c r="G32" s="201">
        <v>95601</v>
      </c>
      <c r="H32" s="191" t="s">
        <v>1109</v>
      </c>
      <c r="I32" s="192" t="s">
        <v>101</v>
      </c>
      <c r="J32" s="203">
        <v>210</v>
      </c>
      <c r="K32" s="193" t="s">
        <v>1110</v>
      </c>
      <c r="L32" s="202" t="s">
        <v>1111</v>
      </c>
      <c r="M32" s="203">
        <v>20.38</v>
      </c>
      <c r="N32" s="203" t="e">
        <v>#REF!</v>
      </c>
      <c r="O32" s="203">
        <v>4279.8</v>
      </c>
      <c r="P32" s="335"/>
      <c r="Q32" s="219"/>
      <c r="R32" s="75"/>
      <c r="T32" s="156"/>
    </row>
    <row r="33" spans="2:20" s="73" customFormat="1" ht="25.5" hidden="1" x14ac:dyDescent="0.25">
      <c r="B33" s="192" t="s">
        <v>673</v>
      </c>
      <c r="C33" s="192" t="s">
        <v>795</v>
      </c>
      <c r="D33" s="192" t="s">
        <v>46</v>
      </c>
      <c r="E33" s="325" t="s">
        <v>47</v>
      </c>
      <c r="F33" s="192" t="s">
        <v>673</v>
      </c>
      <c r="G33" s="201">
        <v>96543</v>
      </c>
      <c r="H33" s="191" t="s">
        <v>1112</v>
      </c>
      <c r="I33" s="192" t="s">
        <v>717</v>
      </c>
      <c r="J33" s="203">
        <v>294</v>
      </c>
      <c r="K33" s="193" t="s">
        <v>1113</v>
      </c>
      <c r="L33" s="202" t="s">
        <v>1114</v>
      </c>
      <c r="M33" s="203">
        <v>22.71</v>
      </c>
      <c r="N33" s="203" t="e">
        <v>#REF!</v>
      </c>
      <c r="O33" s="203">
        <v>6676.74</v>
      </c>
      <c r="P33" s="335"/>
      <c r="Q33" s="219"/>
      <c r="R33" s="75"/>
      <c r="T33" s="156"/>
    </row>
    <row r="34" spans="2:20" s="73" customFormat="1" ht="25.5" hidden="1" x14ac:dyDescent="0.25">
      <c r="B34" s="192" t="s">
        <v>674</v>
      </c>
      <c r="C34" s="192" t="s">
        <v>795</v>
      </c>
      <c r="D34" s="192" t="s">
        <v>46</v>
      </c>
      <c r="E34" s="325" t="s">
        <v>47</v>
      </c>
      <c r="F34" s="192" t="s">
        <v>674</v>
      </c>
      <c r="G34" s="201">
        <v>96546</v>
      </c>
      <c r="H34" s="191" t="s">
        <v>1115</v>
      </c>
      <c r="I34" s="192" t="s">
        <v>717</v>
      </c>
      <c r="J34" s="203">
        <v>1243.2</v>
      </c>
      <c r="K34" s="193" t="s">
        <v>1116</v>
      </c>
      <c r="L34" s="202" t="s">
        <v>1117</v>
      </c>
      <c r="M34" s="203">
        <v>18.489999999999998</v>
      </c>
      <c r="N34" s="203" t="e">
        <v>#REF!</v>
      </c>
      <c r="O34" s="203">
        <v>22986.76</v>
      </c>
      <c r="P34" s="335"/>
      <c r="Q34" s="219"/>
      <c r="R34" s="75"/>
      <c r="T34" s="156"/>
    </row>
    <row r="35" spans="2:20" hidden="1" x14ac:dyDescent="0.25">
      <c r="B35" s="346" t="s">
        <v>519</v>
      </c>
      <c r="C35" s="346"/>
      <c r="D35" s="346"/>
      <c r="E35" s="347"/>
      <c r="F35" s="346"/>
      <c r="G35" s="346"/>
      <c r="H35" s="343" t="s">
        <v>490</v>
      </c>
      <c r="I35" s="348"/>
      <c r="J35" s="349"/>
      <c r="K35" s="350"/>
      <c r="L35" s="350"/>
      <c r="M35" s="349"/>
      <c r="N35" s="349" t="e">
        <v>#REF!</v>
      </c>
      <c r="O35" s="351"/>
      <c r="P35" s="200"/>
      <c r="Q35" s="219"/>
      <c r="R35" s="272"/>
      <c r="T35" s="156"/>
    </row>
    <row r="36" spans="2:20" ht="25.5" hidden="1" x14ac:dyDescent="0.25">
      <c r="B36" s="192" t="s">
        <v>520</v>
      </c>
      <c r="C36" s="192" t="s">
        <v>795</v>
      </c>
      <c r="D36" s="192" t="s">
        <v>46</v>
      </c>
      <c r="E36" s="325" t="s">
        <v>47</v>
      </c>
      <c r="F36" s="192" t="s">
        <v>520</v>
      </c>
      <c r="G36" s="201">
        <v>96523</v>
      </c>
      <c r="H36" s="191" t="s">
        <v>1118</v>
      </c>
      <c r="I36" s="192" t="s">
        <v>1096</v>
      </c>
      <c r="J36" s="203">
        <v>77.280000000000015</v>
      </c>
      <c r="K36" s="193" t="s">
        <v>1119</v>
      </c>
      <c r="L36" s="202" t="s">
        <v>1119</v>
      </c>
      <c r="M36" s="203">
        <v>99.2</v>
      </c>
      <c r="N36" s="203" t="e">
        <v>#REF!</v>
      </c>
      <c r="O36" s="203">
        <v>7666.17</v>
      </c>
      <c r="P36" s="200"/>
      <c r="Q36" s="219"/>
      <c r="R36" s="272"/>
      <c r="T36" s="156"/>
    </row>
    <row r="37" spans="2:20" ht="25.5" hidden="1" x14ac:dyDescent="0.25">
      <c r="B37" s="192" t="s">
        <v>521</v>
      </c>
      <c r="C37" s="192" t="s">
        <v>795</v>
      </c>
      <c r="D37" s="192" t="s">
        <v>46</v>
      </c>
      <c r="E37" s="325" t="s">
        <v>47</v>
      </c>
      <c r="F37" s="192" t="s">
        <v>521</v>
      </c>
      <c r="G37" s="201">
        <v>96617</v>
      </c>
      <c r="H37" s="191" t="s">
        <v>1120</v>
      </c>
      <c r="I37" s="192" t="s">
        <v>38</v>
      </c>
      <c r="J37" s="203">
        <v>42.525000000000006</v>
      </c>
      <c r="K37" s="193" t="s">
        <v>1121</v>
      </c>
      <c r="L37" s="202" t="s">
        <v>1122</v>
      </c>
      <c r="M37" s="203">
        <v>21.02</v>
      </c>
      <c r="N37" s="203" t="e">
        <v>#REF!</v>
      </c>
      <c r="O37" s="203">
        <v>893.87</v>
      </c>
      <c r="P37" s="200"/>
      <c r="Q37" s="219"/>
      <c r="R37" s="272"/>
      <c r="T37" s="156"/>
    </row>
    <row r="38" spans="2:20" s="73" customFormat="1" ht="38.25" hidden="1" x14ac:dyDescent="0.25">
      <c r="B38" s="192" t="s">
        <v>522</v>
      </c>
      <c r="C38" s="192" t="s">
        <v>795</v>
      </c>
      <c r="D38" s="192" t="s">
        <v>46</v>
      </c>
      <c r="E38" s="325" t="s">
        <v>47</v>
      </c>
      <c r="F38" s="192" t="s">
        <v>522</v>
      </c>
      <c r="G38" s="201">
        <v>96540</v>
      </c>
      <c r="H38" s="191" t="s">
        <v>1123</v>
      </c>
      <c r="I38" s="192" t="s">
        <v>38</v>
      </c>
      <c r="J38" s="203">
        <v>291.89999999999998</v>
      </c>
      <c r="K38" s="193" t="s">
        <v>1124</v>
      </c>
      <c r="L38" s="202" t="s">
        <v>1125</v>
      </c>
      <c r="M38" s="203">
        <v>148.76</v>
      </c>
      <c r="N38" s="203" t="e">
        <v>#REF!</v>
      </c>
      <c r="O38" s="203">
        <v>43423.040000000001</v>
      </c>
      <c r="P38" s="335"/>
      <c r="Q38" s="219"/>
      <c r="R38" s="75"/>
      <c r="T38" s="156"/>
    </row>
    <row r="39" spans="2:20" s="73" customFormat="1" ht="25.5" hidden="1" x14ac:dyDescent="0.25">
      <c r="B39" s="192" t="s">
        <v>640</v>
      </c>
      <c r="C39" s="192" t="s">
        <v>795</v>
      </c>
      <c r="D39" s="192" t="s">
        <v>46</v>
      </c>
      <c r="E39" s="325" t="s">
        <v>47</v>
      </c>
      <c r="F39" s="192" t="s">
        <v>640</v>
      </c>
      <c r="G39" s="201">
        <v>96543</v>
      </c>
      <c r="H39" s="191" t="s">
        <v>1112</v>
      </c>
      <c r="I39" s="192" t="s">
        <v>717</v>
      </c>
      <c r="J39" s="203">
        <v>840</v>
      </c>
      <c r="K39" s="193" t="s">
        <v>1113</v>
      </c>
      <c r="L39" s="202" t="s">
        <v>1114</v>
      </c>
      <c r="M39" s="203">
        <v>22.71</v>
      </c>
      <c r="N39" s="203" t="e">
        <v>#REF!</v>
      </c>
      <c r="O39" s="203">
        <v>19076.400000000001</v>
      </c>
      <c r="P39" s="335"/>
      <c r="Q39" s="219"/>
      <c r="R39" s="75"/>
      <c r="T39" s="156"/>
    </row>
    <row r="40" spans="2:20" s="73" customFormat="1" ht="25.5" hidden="1" x14ac:dyDescent="0.25">
      <c r="B40" s="192" t="s">
        <v>641</v>
      </c>
      <c r="C40" s="192" t="s">
        <v>795</v>
      </c>
      <c r="D40" s="192" t="s">
        <v>46</v>
      </c>
      <c r="E40" s="325" t="s">
        <v>47</v>
      </c>
      <c r="F40" s="192" t="s">
        <v>641</v>
      </c>
      <c r="G40" s="201">
        <v>96546</v>
      </c>
      <c r="H40" s="191" t="s">
        <v>1115</v>
      </c>
      <c r="I40" s="192" t="s">
        <v>717</v>
      </c>
      <c r="J40" s="203">
        <v>2357.7272727272725</v>
      </c>
      <c r="K40" s="193" t="s">
        <v>1116</v>
      </c>
      <c r="L40" s="202" t="s">
        <v>1117</v>
      </c>
      <c r="M40" s="203">
        <v>18.489999999999998</v>
      </c>
      <c r="N40" s="203" t="e">
        <v>#REF!</v>
      </c>
      <c r="O40" s="203">
        <v>43594.37</v>
      </c>
      <c r="P40" s="335"/>
      <c r="Q40" s="219"/>
      <c r="R40" s="75"/>
      <c r="T40" s="156"/>
    </row>
    <row r="41" spans="2:20" s="73" customFormat="1" ht="38.25" hidden="1" x14ac:dyDescent="0.25">
      <c r="B41" s="192" t="s">
        <v>642</v>
      </c>
      <c r="C41" s="192" t="s">
        <v>795</v>
      </c>
      <c r="D41" s="192" t="s">
        <v>46</v>
      </c>
      <c r="E41" s="325" t="s">
        <v>47</v>
      </c>
      <c r="F41" s="192" t="s">
        <v>642</v>
      </c>
      <c r="G41" s="201">
        <v>94965</v>
      </c>
      <c r="H41" s="191" t="s">
        <v>1126</v>
      </c>
      <c r="I41" s="192" t="s">
        <v>1096</v>
      </c>
      <c r="J41" s="203">
        <v>24.150000000000002</v>
      </c>
      <c r="K41" s="193" t="s">
        <v>1127</v>
      </c>
      <c r="L41" s="202" t="s">
        <v>1128</v>
      </c>
      <c r="M41" s="203">
        <v>587.20000000000005</v>
      </c>
      <c r="N41" s="203" t="e">
        <v>#REF!</v>
      </c>
      <c r="O41" s="203">
        <v>14180.88</v>
      </c>
      <c r="P41" s="335"/>
      <c r="Q41" s="219"/>
      <c r="R41" s="75"/>
      <c r="T41" s="156"/>
    </row>
    <row r="42" spans="2:20" s="73" customFormat="1" ht="25.5" hidden="1" x14ac:dyDescent="0.25">
      <c r="B42" s="192" t="s">
        <v>643</v>
      </c>
      <c r="C42" s="192" t="s">
        <v>795</v>
      </c>
      <c r="D42" s="192" t="s">
        <v>46</v>
      </c>
      <c r="E42" s="325" t="s">
        <v>47</v>
      </c>
      <c r="F42" s="192" t="s">
        <v>643</v>
      </c>
      <c r="G42" s="201">
        <v>103670</v>
      </c>
      <c r="H42" s="191" t="s">
        <v>1107</v>
      </c>
      <c r="I42" s="192" t="s">
        <v>1096</v>
      </c>
      <c r="J42" s="203">
        <v>24.150000000000002</v>
      </c>
      <c r="K42" s="193" t="s">
        <v>1108</v>
      </c>
      <c r="L42" s="202">
        <v>0</v>
      </c>
      <c r="M42" s="203">
        <v>297.19</v>
      </c>
      <c r="N42" s="203" t="e">
        <v>#REF!</v>
      </c>
      <c r="O42" s="203">
        <v>7177.13</v>
      </c>
      <c r="P42" s="335"/>
      <c r="Q42" s="219"/>
      <c r="R42" s="75"/>
      <c r="T42" s="156"/>
    </row>
    <row r="43" spans="2:20" s="73" customFormat="1" ht="25.5" hidden="1" x14ac:dyDescent="0.25">
      <c r="B43" s="192" t="s">
        <v>644</v>
      </c>
      <c r="C43" s="192" t="s">
        <v>795</v>
      </c>
      <c r="D43" s="192" t="s">
        <v>46</v>
      </c>
      <c r="E43" s="325" t="s">
        <v>47</v>
      </c>
      <c r="F43" s="192" t="s">
        <v>644</v>
      </c>
      <c r="G43" s="201">
        <v>98557</v>
      </c>
      <c r="H43" s="191" t="s">
        <v>1129</v>
      </c>
      <c r="I43" s="192" t="s">
        <v>38</v>
      </c>
      <c r="J43" s="203">
        <v>291.89999999999998</v>
      </c>
      <c r="K43" s="193" t="s">
        <v>1130</v>
      </c>
      <c r="L43" s="202" t="s">
        <v>1131</v>
      </c>
      <c r="M43" s="203">
        <v>49.99</v>
      </c>
      <c r="N43" s="203" t="e">
        <v>#REF!</v>
      </c>
      <c r="O43" s="203">
        <v>14592.08</v>
      </c>
      <c r="P43" s="335"/>
      <c r="Q43" s="219"/>
      <c r="R43" s="75"/>
      <c r="T43" s="156"/>
    </row>
    <row r="44" spans="2:20" s="73" customFormat="1" ht="25.5" hidden="1" x14ac:dyDescent="0.25">
      <c r="B44" s="192" t="s">
        <v>645</v>
      </c>
      <c r="C44" s="192" t="s">
        <v>795</v>
      </c>
      <c r="D44" s="192" t="s">
        <v>46</v>
      </c>
      <c r="E44" s="325" t="s">
        <v>47</v>
      </c>
      <c r="F44" s="192" t="s">
        <v>645</v>
      </c>
      <c r="G44" s="201">
        <v>93382</v>
      </c>
      <c r="H44" s="191" t="s">
        <v>1132</v>
      </c>
      <c r="I44" s="192" t="s">
        <v>1096</v>
      </c>
      <c r="J44" s="203">
        <v>28.980000000000011</v>
      </c>
      <c r="K44" s="193" t="s">
        <v>1133</v>
      </c>
      <c r="L44" s="202" t="s">
        <v>1134</v>
      </c>
      <c r="M44" s="203">
        <v>36.65</v>
      </c>
      <c r="N44" s="203" t="e">
        <v>#REF!</v>
      </c>
      <c r="O44" s="203">
        <v>1062.1099999999999</v>
      </c>
      <c r="P44" s="335"/>
      <c r="Q44" s="219"/>
      <c r="R44" s="75"/>
      <c r="T44" s="156"/>
    </row>
    <row r="45" spans="2:20" s="73" customFormat="1" hidden="1" x14ac:dyDescent="0.25">
      <c r="B45" s="346" t="s">
        <v>523</v>
      </c>
      <c r="C45" s="346"/>
      <c r="D45" s="346"/>
      <c r="E45" s="347"/>
      <c r="F45" s="346"/>
      <c r="G45" s="346"/>
      <c r="H45" s="343" t="s">
        <v>491</v>
      </c>
      <c r="I45" s="348"/>
      <c r="J45" s="349"/>
      <c r="K45" s="350"/>
      <c r="L45" s="350"/>
      <c r="M45" s="349"/>
      <c r="N45" s="349" t="e">
        <v>#REF!</v>
      </c>
      <c r="O45" s="351"/>
      <c r="P45" s="335"/>
      <c r="Q45" s="219"/>
      <c r="R45" s="75"/>
      <c r="T45" s="156"/>
    </row>
    <row r="46" spans="2:20" s="73" customFormat="1" ht="25.5" hidden="1" x14ac:dyDescent="0.25">
      <c r="B46" s="192" t="s">
        <v>524</v>
      </c>
      <c r="C46" s="192" t="s">
        <v>795</v>
      </c>
      <c r="D46" s="192" t="s">
        <v>46</v>
      </c>
      <c r="E46" s="325" t="s">
        <v>47</v>
      </c>
      <c r="F46" s="192" t="s">
        <v>524</v>
      </c>
      <c r="G46" s="201">
        <v>96527</v>
      </c>
      <c r="H46" s="191" t="s">
        <v>1135</v>
      </c>
      <c r="I46" s="192" t="s">
        <v>1096</v>
      </c>
      <c r="J46" s="203">
        <v>30.24</v>
      </c>
      <c r="K46" s="193" t="s">
        <v>1136</v>
      </c>
      <c r="L46" s="202" t="s">
        <v>1136</v>
      </c>
      <c r="M46" s="203">
        <v>130.33000000000001</v>
      </c>
      <c r="N46" s="203" t="e">
        <v>#REF!</v>
      </c>
      <c r="O46" s="203">
        <v>3941.17</v>
      </c>
      <c r="P46" s="335"/>
      <c r="Q46" s="219"/>
      <c r="R46" s="75"/>
      <c r="T46" s="156"/>
    </row>
    <row r="47" spans="2:20" s="73" customFormat="1" ht="38.25" hidden="1" x14ac:dyDescent="0.25">
      <c r="B47" s="192" t="s">
        <v>525</v>
      </c>
      <c r="C47" s="192" t="s">
        <v>795</v>
      </c>
      <c r="D47" s="192" t="s">
        <v>46</v>
      </c>
      <c r="E47" s="325" t="s">
        <v>47</v>
      </c>
      <c r="F47" s="192" t="s">
        <v>525</v>
      </c>
      <c r="G47" s="201">
        <v>96542</v>
      </c>
      <c r="H47" s="191" t="s">
        <v>1137</v>
      </c>
      <c r="I47" s="192" t="s">
        <v>38</v>
      </c>
      <c r="J47" s="203">
        <v>331.8</v>
      </c>
      <c r="K47" s="193" t="s">
        <v>1138</v>
      </c>
      <c r="L47" s="202" t="s">
        <v>1139</v>
      </c>
      <c r="M47" s="203">
        <v>100.33</v>
      </c>
      <c r="N47" s="203" t="e">
        <v>#REF!</v>
      </c>
      <c r="O47" s="203">
        <v>33289.49</v>
      </c>
      <c r="P47" s="335"/>
      <c r="Q47" s="219"/>
      <c r="R47" s="75"/>
      <c r="T47" s="156"/>
    </row>
    <row r="48" spans="2:20" s="73" customFormat="1" ht="25.5" hidden="1" x14ac:dyDescent="0.25">
      <c r="B48" s="192" t="s">
        <v>526</v>
      </c>
      <c r="C48" s="192" t="s">
        <v>795</v>
      </c>
      <c r="D48" s="192" t="s">
        <v>46</v>
      </c>
      <c r="E48" s="325" t="s">
        <v>47</v>
      </c>
      <c r="F48" s="192" t="s">
        <v>526</v>
      </c>
      <c r="G48" s="201">
        <v>95241</v>
      </c>
      <c r="H48" s="191" t="s">
        <v>1140</v>
      </c>
      <c r="I48" s="192" t="s">
        <v>38</v>
      </c>
      <c r="J48" s="203">
        <v>66.150000000000006</v>
      </c>
      <c r="K48" s="193" t="s">
        <v>1141</v>
      </c>
      <c r="L48" s="202" t="s">
        <v>1142</v>
      </c>
      <c r="M48" s="203">
        <v>33.78</v>
      </c>
      <c r="N48" s="203" t="e">
        <v>#REF!</v>
      </c>
      <c r="O48" s="203">
        <v>2234.54</v>
      </c>
      <c r="P48" s="335"/>
      <c r="Q48" s="219"/>
      <c r="R48" s="75"/>
      <c r="T48" s="156"/>
    </row>
    <row r="49" spans="2:20" s="73" customFormat="1" ht="25.5" hidden="1" x14ac:dyDescent="0.25">
      <c r="B49" s="192" t="s">
        <v>527</v>
      </c>
      <c r="C49" s="192" t="s">
        <v>795</v>
      </c>
      <c r="D49" s="192" t="s">
        <v>46</v>
      </c>
      <c r="E49" s="325" t="s">
        <v>47</v>
      </c>
      <c r="F49" s="192" t="s">
        <v>527</v>
      </c>
      <c r="G49" s="201">
        <v>96543</v>
      </c>
      <c r="H49" s="191" t="s">
        <v>1112</v>
      </c>
      <c r="I49" s="192" t="s">
        <v>717</v>
      </c>
      <c r="J49" s="203">
        <v>381.81818181818181</v>
      </c>
      <c r="K49" s="193" t="s">
        <v>1113</v>
      </c>
      <c r="L49" s="202" t="s">
        <v>1114</v>
      </c>
      <c r="M49" s="203">
        <v>22.71</v>
      </c>
      <c r="N49" s="203" t="e">
        <v>#REF!</v>
      </c>
      <c r="O49" s="203">
        <v>8671.09</v>
      </c>
      <c r="P49" s="335"/>
      <c r="Q49" s="219"/>
      <c r="R49" s="75"/>
      <c r="T49" s="156"/>
    </row>
    <row r="50" spans="2:20" s="73" customFormat="1" ht="25.5" hidden="1" x14ac:dyDescent="0.25">
      <c r="B50" s="192" t="s">
        <v>528</v>
      </c>
      <c r="C50" s="192" t="s">
        <v>795</v>
      </c>
      <c r="D50" s="192" t="s">
        <v>46</v>
      </c>
      <c r="E50" s="325" t="s">
        <v>47</v>
      </c>
      <c r="F50" s="192" t="s">
        <v>528</v>
      </c>
      <c r="G50" s="201">
        <v>96545</v>
      </c>
      <c r="H50" s="191" t="s">
        <v>1143</v>
      </c>
      <c r="I50" s="192" t="s">
        <v>717</v>
      </c>
      <c r="J50" s="203">
        <v>840</v>
      </c>
      <c r="K50" s="193" t="s">
        <v>1144</v>
      </c>
      <c r="L50" s="202" t="s">
        <v>1145</v>
      </c>
      <c r="M50" s="203">
        <v>20.53</v>
      </c>
      <c r="N50" s="203" t="e">
        <v>#REF!</v>
      </c>
      <c r="O50" s="203">
        <v>17245.2</v>
      </c>
      <c r="P50" s="335"/>
      <c r="Q50" s="219"/>
      <c r="R50" s="75"/>
      <c r="T50" s="156"/>
    </row>
    <row r="51" spans="2:20" s="73" customFormat="1" ht="38.25" hidden="1" x14ac:dyDescent="0.25">
      <c r="B51" s="192" t="s">
        <v>529</v>
      </c>
      <c r="C51" s="192" t="s">
        <v>795</v>
      </c>
      <c r="D51" s="192" t="s">
        <v>46</v>
      </c>
      <c r="E51" s="325" t="s">
        <v>47</v>
      </c>
      <c r="F51" s="192" t="s">
        <v>529</v>
      </c>
      <c r="G51" s="201">
        <v>94965</v>
      </c>
      <c r="H51" s="191" t="s">
        <v>1126</v>
      </c>
      <c r="I51" s="192" t="s">
        <v>1096</v>
      </c>
      <c r="J51" s="203">
        <v>18.899999999999999</v>
      </c>
      <c r="K51" s="193" t="s">
        <v>1127</v>
      </c>
      <c r="L51" s="202" t="s">
        <v>1128</v>
      </c>
      <c r="M51" s="203">
        <v>587.20000000000005</v>
      </c>
      <c r="N51" s="203" t="e">
        <v>#REF!</v>
      </c>
      <c r="O51" s="203">
        <v>11098.08</v>
      </c>
      <c r="P51" s="335"/>
      <c r="Q51" s="219"/>
      <c r="R51" s="75"/>
      <c r="T51" s="156"/>
    </row>
    <row r="52" spans="2:20" s="73" customFormat="1" ht="25.5" hidden="1" x14ac:dyDescent="0.25">
      <c r="B52" s="192" t="s">
        <v>646</v>
      </c>
      <c r="C52" s="192" t="s">
        <v>795</v>
      </c>
      <c r="D52" s="192" t="s">
        <v>46</v>
      </c>
      <c r="E52" s="325" t="s">
        <v>47</v>
      </c>
      <c r="F52" s="192" t="s">
        <v>646</v>
      </c>
      <c r="G52" s="201">
        <v>103670</v>
      </c>
      <c r="H52" s="191" t="s">
        <v>1107</v>
      </c>
      <c r="I52" s="192" t="s">
        <v>1096</v>
      </c>
      <c r="J52" s="203">
        <v>18.899999999999999</v>
      </c>
      <c r="K52" s="193" t="s">
        <v>1108</v>
      </c>
      <c r="L52" s="202">
        <v>0</v>
      </c>
      <c r="M52" s="203">
        <v>297.19</v>
      </c>
      <c r="N52" s="203" t="e">
        <v>#REF!</v>
      </c>
      <c r="O52" s="203">
        <v>5616.89</v>
      </c>
      <c r="P52" s="335"/>
      <c r="Q52" s="219"/>
      <c r="R52" s="75"/>
      <c r="T52" s="156"/>
    </row>
    <row r="53" spans="2:20" s="73" customFormat="1" ht="25.5" hidden="1" x14ac:dyDescent="0.25">
      <c r="B53" s="192" t="s">
        <v>647</v>
      </c>
      <c r="C53" s="192" t="s">
        <v>795</v>
      </c>
      <c r="D53" s="192" t="s">
        <v>46</v>
      </c>
      <c r="E53" s="325" t="s">
        <v>47</v>
      </c>
      <c r="F53" s="192" t="s">
        <v>647</v>
      </c>
      <c r="G53" s="201">
        <v>98557</v>
      </c>
      <c r="H53" s="191" t="s">
        <v>1129</v>
      </c>
      <c r="I53" s="192" t="s">
        <v>38</v>
      </c>
      <c r="J53" s="203">
        <v>331.8</v>
      </c>
      <c r="K53" s="193" t="s">
        <v>1130</v>
      </c>
      <c r="L53" s="202" t="s">
        <v>1131</v>
      </c>
      <c r="M53" s="203">
        <v>49.99</v>
      </c>
      <c r="N53" s="203" t="e">
        <v>#REF!</v>
      </c>
      <c r="O53" s="203">
        <v>16586.68</v>
      </c>
      <c r="P53" s="335"/>
      <c r="Q53" s="219"/>
      <c r="R53" s="75"/>
      <c r="T53" s="156"/>
    </row>
    <row r="54" spans="2:20" s="73" customFormat="1" ht="25.5" hidden="1" x14ac:dyDescent="0.25">
      <c r="B54" s="192" t="s">
        <v>648</v>
      </c>
      <c r="C54" s="192" t="s">
        <v>795</v>
      </c>
      <c r="D54" s="192" t="s">
        <v>46</v>
      </c>
      <c r="E54" s="325" t="s">
        <v>47</v>
      </c>
      <c r="F54" s="192" t="s">
        <v>648</v>
      </c>
      <c r="G54" s="201">
        <v>93382</v>
      </c>
      <c r="H54" s="191" t="s">
        <v>1132</v>
      </c>
      <c r="I54" s="192" t="s">
        <v>1096</v>
      </c>
      <c r="J54" s="203">
        <v>11.34</v>
      </c>
      <c r="K54" s="193" t="s">
        <v>1133</v>
      </c>
      <c r="L54" s="202" t="s">
        <v>1134</v>
      </c>
      <c r="M54" s="203">
        <v>36.65</v>
      </c>
      <c r="N54" s="203" t="e">
        <v>#REF!</v>
      </c>
      <c r="O54" s="203">
        <v>415.61</v>
      </c>
      <c r="P54" s="335"/>
      <c r="Q54" s="219"/>
      <c r="R54" s="75"/>
      <c r="T54" s="156"/>
    </row>
    <row r="55" spans="2:20" s="73" customFormat="1" hidden="1" x14ac:dyDescent="0.25">
      <c r="B55" s="158" t="s">
        <v>484</v>
      </c>
      <c r="C55" s="158"/>
      <c r="D55" s="158"/>
      <c r="E55" s="327"/>
      <c r="F55" s="158"/>
      <c r="G55" s="158"/>
      <c r="H55" s="159" t="s">
        <v>492</v>
      </c>
      <c r="I55" s="212"/>
      <c r="J55" s="214"/>
      <c r="K55" s="213"/>
      <c r="L55" s="213"/>
      <c r="M55" s="214"/>
      <c r="N55" s="214" t="e">
        <v>#REF!</v>
      </c>
      <c r="O55" s="328"/>
      <c r="P55" s="335"/>
      <c r="Q55" s="219"/>
      <c r="R55" s="75"/>
      <c r="T55" s="156"/>
    </row>
    <row r="56" spans="2:20" s="73" customFormat="1" hidden="1" x14ac:dyDescent="0.25">
      <c r="B56" s="346" t="s">
        <v>530</v>
      </c>
      <c r="C56" s="346"/>
      <c r="D56" s="346"/>
      <c r="E56" s="347"/>
      <c r="F56" s="346"/>
      <c r="G56" s="346"/>
      <c r="H56" s="343" t="s">
        <v>493</v>
      </c>
      <c r="I56" s="348"/>
      <c r="J56" s="349"/>
      <c r="K56" s="350"/>
      <c r="L56" s="350"/>
      <c r="M56" s="349"/>
      <c r="N56" s="349" t="e">
        <v>#REF!</v>
      </c>
      <c r="O56" s="351"/>
      <c r="P56" s="335"/>
      <c r="Q56" s="219"/>
      <c r="R56" s="75"/>
      <c r="T56" s="156"/>
    </row>
    <row r="57" spans="2:20" s="73" customFormat="1" ht="38.25" hidden="1" x14ac:dyDescent="0.25">
      <c r="B57" s="192" t="s">
        <v>531</v>
      </c>
      <c r="C57" s="192" t="s">
        <v>795</v>
      </c>
      <c r="D57" s="192" t="s">
        <v>46</v>
      </c>
      <c r="E57" s="325" t="s">
        <v>47</v>
      </c>
      <c r="F57" s="192" t="s">
        <v>531</v>
      </c>
      <c r="G57" s="201">
        <v>92431</v>
      </c>
      <c r="H57" s="191" t="s">
        <v>1146</v>
      </c>
      <c r="I57" s="192" t="s">
        <v>38</v>
      </c>
      <c r="J57" s="203">
        <v>1881.6000000000001</v>
      </c>
      <c r="K57" s="193" t="s">
        <v>1147</v>
      </c>
      <c r="L57" s="202" t="s">
        <v>1148</v>
      </c>
      <c r="M57" s="203">
        <v>67.13</v>
      </c>
      <c r="N57" s="203" t="e">
        <v>#REF!</v>
      </c>
      <c r="O57" s="203">
        <v>126311.8</v>
      </c>
      <c r="P57" s="335"/>
      <c r="Q57" s="219"/>
      <c r="R57" s="75"/>
      <c r="T57" s="156"/>
    </row>
    <row r="58" spans="2:20" s="73" customFormat="1" ht="38.25" hidden="1" x14ac:dyDescent="0.25">
      <c r="B58" s="192" t="s">
        <v>532</v>
      </c>
      <c r="C58" s="192" t="s">
        <v>795</v>
      </c>
      <c r="D58" s="192" t="s">
        <v>46</v>
      </c>
      <c r="E58" s="325" t="s">
        <v>47</v>
      </c>
      <c r="F58" s="192" t="s">
        <v>532</v>
      </c>
      <c r="G58" s="201">
        <v>92759</v>
      </c>
      <c r="H58" s="191" t="s">
        <v>1149</v>
      </c>
      <c r="I58" s="192" t="s">
        <v>717</v>
      </c>
      <c r="J58" s="203">
        <v>4352.7272727272721</v>
      </c>
      <c r="K58" s="193" t="s">
        <v>1150</v>
      </c>
      <c r="L58" s="202" t="s">
        <v>1151</v>
      </c>
      <c r="M58" s="203">
        <v>19.13</v>
      </c>
      <c r="N58" s="203" t="e">
        <v>#REF!</v>
      </c>
      <c r="O58" s="203">
        <v>83267.67</v>
      </c>
      <c r="P58" s="335"/>
      <c r="Q58" s="219"/>
      <c r="R58" s="75"/>
      <c r="T58" s="156"/>
    </row>
    <row r="59" spans="2:20" s="73" customFormat="1" ht="38.25" hidden="1" x14ac:dyDescent="0.25">
      <c r="B59" s="192" t="s">
        <v>533</v>
      </c>
      <c r="C59" s="192" t="s">
        <v>795</v>
      </c>
      <c r="D59" s="192" t="s">
        <v>46</v>
      </c>
      <c r="E59" s="325" t="s">
        <v>47</v>
      </c>
      <c r="F59" s="192" t="s">
        <v>533</v>
      </c>
      <c r="G59" s="201">
        <v>92762</v>
      </c>
      <c r="H59" s="191" t="s">
        <v>1152</v>
      </c>
      <c r="I59" s="192" t="s">
        <v>717</v>
      </c>
      <c r="J59" s="203">
        <v>8209.0909090909081</v>
      </c>
      <c r="K59" s="193" t="s">
        <v>1153</v>
      </c>
      <c r="L59" s="202" t="s">
        <v>1154</v>
      </c>
      <c r="M59" s="203">
        <v>16.649999999999999</v>
      </c>
      <c r="N59" s="203" t="e">
        <v>#REF!</v>
      </c>
      <c r="O59" s="203">
        <v>136681.35999999999</v>
      </c>
      <c r="P59" s="335"/>
      <c r="Q59" s="219"/>
      <c r="R59" s="75"/>
      <c r="T59" s="156"/>
    </row>
    <row r="60" spans="2:20" s="73" customFormat="1" ht="38.25" hidden="1" x14ac:dyDescent="0.25">
      <c r="B60" s="192" t="s">
        <v>534</v>
      </c>
      <c r="C60" s="192" t="s">
        <v>795</v>
      </c>
      <c r="D60" s="192" t="s">
        <v>46</v>
      </c>
      <c r="E60" s="325" t="s">
        <v>47</v>
      </c>
      <c r="F60" s="192" t="s">
        <v>534</v>
      </c>
      <c r="G60" s="201">
        <v>94965</v>
      </c>
      <c r="H60" s="191" t="s">
        <v>1126</v>
      </c>
      <c r="I60" s="192" t="s">
        <v>1096</v>
      </c>
      <c r="J60" s="203">
        <v>113.4</v>
      </c>
      <c r="K60" s="193" t="s">
        <v>1127</v>
      </c>
      <c r="L60" s="202" t="s">
        <v>1128</v>
      </c>
      <c r="M60" s="203">
        <v>587.20000000000005</v>
      </c>
      <c r="N60" s="203" t="e">
        <v>#REF!</v>
      </c>
      <c r="O60" s="203">
        <v>66588.479999999996</v>
      </c>
      <c r="P60" s="335"/>
      <c r="Q60" s="219"/>
      <c r="R60" s="75"/>
      <c r="T60" s="156"/>
    </row>
    <row r="61" spans="2:20" s="73" customFormat="1" ht="25.5" hidden="1" x14ac:dyDescent="0.25">
      <c r="B61" s="192" t="s">
        <v>649</v>
      </c>
      <c r="C61" s="192" t="s">
        <v>795</v>
      </c>
      <c r="D61" s="192" t="s">
        <v>46</v>
      </c>
      <c r="E61" s="325" t="s">
        <v>47</v>
      </c>
      <c r="F61" s="192" t="s">
        <v>649</v>
      </c>
      <c r="G61" s="201">
        <v>103670</v>
      </c>
      <c r="H61" s="191" t="s">
        <v>1107</v>
      </c>
      <c r="I61" s="192" t="s">
        <v>1096</v>
      </c>
      <c r="J61" s="203">
        <v>113.4</v>
      </c>
      <c r="K61" s="193" t="s">
        <v>1108</v>
      </c>
      <c r="L61" s="202">
        <v>0</v>
      </c>
      <c r="M61" s="203">
        <v>297.19</v>
      </c>
      <c r="N61" s="203" t="e">
        <v>#REF!</v>
      </c>
      <c r="O61" s="203">
        <v>33701.339999999997</v>
      </c>
      <c r="P61" s="335"/>
      <c r="Q61" s="219"/>
      <c r="R61" s="75"/>
      <c r="T61" s="156"/>
    </row>
    <row r="62" spans="2:20" s="73" customFormat="1" hidden="1" x14ac:dyDescent="0.25">
      <c r="B62" s="346" t="s">
        <v>535</v>
      </c>
      <c r="C62" s="346"/>
      <c r="D62" s="346"/>
      <c r="E62" s="347"/>
      <c r="F62" s="346"/>
      <c r="G62" s="346"/>
      <c r="H62" s="343" t="s">
        <v>670</v>
      </c>
      <c r="I62" s="348"/>
      <c r="J62" s="349"/>
      <c r="K62" s="350"/>
      <c r="L62" s="350"/>
      <c r="M62" s="349"/>
      <c r="N62" s="349" t="e">
        <v>#REF!</v>
      </c>
      <c r="O62" s="351"/>
      <c r="P62" s="335"/>
      <c r="Q62" s="219"/>
      <c r="R62" s="75"/>
      <c r="T62" s="156"/>
    </row>
    <row r="63" spans="2:20" s="73" customFormat="1" ht="38.25" hidden="1" x14ac:dyDescent="0.25">
      <c r="B63" s="192" t="s">
        <v>536</v>
      </c>
      <c r="C63" s="192" t="s">
        <v>795</v>
      </c>
      <c r="D63" s="192" t="s">
        <v>46</v>
      </c>
      <c r="E63" s="325" t="s">
        <v>47</v>
      </c>
      <c r="F63" s="192" t="s">
        <v>536</v>
      </c>
      <c r="G63" s="201">
        <v>92761</v>
      </c>
      <c r="H63" s="191" t="s">
        <v>1155</v>
      </c>
      <c r="I63" s="192" t="s">
        <v>717</v>
      </c>
      <c r="J63" s="203">
        <v>829.5</v>
      </c>
      <c r="K63" s="193" t="s">
        <v>1156</v>
      </c>
      <c r="L63" s="202" t="s">
        <v>1157</v>
      </c>
      <c r="M63" s="203">
        <v>18.32</v>
      </c>
      <c r="N63" s="203" t="e">
        <v>#REF!</v>
      </c>
      <c r="O63" s="203">
        <v>15196.44</v>
      </c>
      <c r="P63" s="335"/>
      <c r="Q63" s="219"/>
      <c r="R63" s="75"/>
      <c r="T63" s="156"/>
    </row>
    <row r="64" spans="2:20" s="73" customFormat="1" ht="25.5" hidden="1" x14ac:dyDescent="0.25">
      <c r="B64" s="192" t="s">
        <v>537</v>
      </c>
      <c r="C64" s="192" t="s">
        <v>795</v>
      </c>
      <c r="D64" s="192" t="s">
        <v>46</v>
      </c>
      <c r="E64" s="325" t="s">
        <v>47</v>
      </c>
      <c r="F64" s="192" t="s">
        <v>537</v>
      </c>
      <c r="G64" s="201">
        <v>93205</v>
      </c>
      <c r="H64" s="191" t="s">
        <v>1158</v>
      </c>
      <c r="I64" s="192" t="s">
        <v>104</v>
      </c>
      <c r="J64" s="203">
        <v>525</v>
      </c>
      <c r="K64" s="193" t="s">
        <v>1159</v>
      </c>
      <c r="L64" s="202" t="s">
        <v>1160</v>
      </c>
      <c r="M64" s="203">
        <v>46.33</v>
      </c>
      <c r="N64" s="203" t="e">
        <v>#REF!</v>
      </c>
      <c r="O64" s="203">
        <v>24323.25</v>
      </c>
      <c r="P64" s="335"/>
      <c r="Q64" s="219"/>
      <c r="R64" s="75"/>
      <c r="T64" s="156"/>
    </row>
    <row r="65" spans="2:20" s="73" customFormat="1" hidden="1" x14ac:dyDescent="0.25">
      <c r="B65" s="346" t="s">
        <v>538</v>
      </c>
      <c r="C65" s="346"/>
      <c r="D65" s="346"/>
      <c r="E65" s="347"/>
      <c r="F65" s="346"/>
      <c r="G65" s="346"/>
      <c r="H65" s="343" t="s">
        <v>494</v>
      </c>
      <c r="I65" s="348"/>
      <c r="J65" s="349"/>
      <c r="K65" s="350"/>
      <c r="L65" s="350"/>
      <c r="M65" s="349"/>
      <c r="N65" s="349" t="e">
        <v>#REF!</v>
      </c>
      <c r="O65" s="351"/>
      <c r="P65" s="335"/>
      <c r="Q65" s="219"/>
      <c r="R65" s="75"/>
      <c r="T65" s="156"/>
    </row>
    <row r="66" spans="2:20" s="73" customFormat="1" ht="38.25" hidden="1" x14ac:dyDescent="0.25">
      <c r="B66" s="192" t="s">
        <v>539</v>
      </c>
      <c r="C66" s="192" t="s">
        <v>795</v>
      </c>
      <c r="D66" s="192" t="s">
        <v>46</v>
      </c>
      <c r="E66" s="325" t="s">
        <v>47</v>
      </c>
      <c r="F66" s="192" t="s">
        <v>539</v>
      </c>
      <c r="G66" s="201">
        <v>103338</v>
      </c>
      <c r="H66" s="191" t="s">
        <v>1161</v>
      </c>
      <c r="I66" s="192" t="s">
        <v>38</v>
      </c>
      <c r="J66" s="203">
        <v>882</v>
      </c>
      <c r="K66" s="193" t="s">
        <v>1162</v>
      </c>
      <c r="L66" s="202" t="s">
        <v>1163</v>
      </c>
      <c r="M66" s="203">
        <v>116</v>
      </c>
      <c r="N66" s="203" t="e">
        <v>#REF!</v>
      </c>
      <c r="O66" s="203">
        <v>102312</v>
      </c>
      <c r="P66" s="335"/>
      <c r="Q66" s="219"/>
      <c r="R66" s="75"/>
      <c r="T66" s="156"/>
    </row>
    <row r="67" spans="2:20" s="73" customFormat="1" hidden="1" x14ac:dyDescent="0.25">
      <c r="B67" s="346" t="s">
        <v>540</v>
      </c>
      <c r="C67" s="346"/>
      <c r="D67" s="346"/>
      <c r="E67" s="347"/>
      <c r="F67" s="346"/>
      <c r="G67" s="346"/>
      <c r="H67" s="343" t="s">
        <v>106</v>
      </c>
      <c r="I67" s="348"/>
      <c r="J67" s="349"/>
      <c r="K67" s="350"/>
      <c r="L67" s="350"/>
      <c r="M67" s="349"/>
      <c r="N67" s="349" t="e">
        <v>#REF!</v>
      </c>
      <c r="O67" s="351"/>
      <c r="P67" s="335"/>
      <c r="Q67" s="219"/>
      <c r="R67" s="75"/>
      <c r="T67" s="156"/>
    </row>
    <row r="68" spans="2:20" s="73" customFormat="1" ht="25.5" hidden="1" x14ac:dyDescent="0.25">
      <c r="B68" s="192" t="s">
        <v>541</v>
      </c>
      <c r="C68" s="192" t="s">
        <v>795</v>
      </c>
      <c r="D68" s="192" t="s">
        <v>46</v>
      </c>
      <c r="E68" s="325" t="s">
        <v>47</v>
      </c>
      <c r="F68" s="192" t="s">
        <v>541</v>
      </c>
      <c r="G68" s="201">
        <v>98554</v>
      </c>
      <c r="H68" s="191" t="s">
        <v>1164</v>
      </c>
      <c r="I68" s="192" t="s">
        <v>38</v>
      </c>
      <c r="J68" s="203">
        <v>2436</v>
      </c>
      <c r="K68" s="193" t="s">
        <v>1165</v>
      </c>
      <c r="L68" s="202" t="s">
        <v>1166</v>
      </c>
      <c r="M68" s="203">
        <v>46.69</v>
      </c>
      <c r="N68" s="203" t="e">
        <v>#REF!</v>
      </c>
      <c r="O68" s="203">
        <v>113736.84</v>
      </c>
      <c r="P68" s="335"/>
      <c r="Q68" s="219"/>
      <c r="R68" s="75"/>
      <c r="T68" s="156"/>
    </row>
    <row r="69" spans="2:20" s="73" customFormat="1" hidden="1" x14ac:dyDescent="0.25">
      <c r="B69" s="192"/>
      <c r="C69" s="192"/>
      <c r="D69" s="192"/>
      <c r="E69" s="325"/>
      <c r="F69" s="192"/>
      <c r="G69" s="201"/>
      <c r="H69" s="191"/>
      <c r="I69" s="192"/>
      <c r="J69" s="203"/>
      <c r="K69" s="193"/>
      <c r="L69" s="202"/>
      <c r="M69" s="203"/>
      <c r="N69" s="203" t="e">
        <v>#REF!</v>
      </c>
      <c r="O69" s="482"/>
      <c r="P69" s="335"/>
      <c r="Q69" s="256"/>
      <c r="R69" s="75"/>
      <c r="T69" s="156"/>
    </row>
    <row r="70" spans="2:20" x14ac:dyDescent="0.25">
      <c r="B70" s="53" t="s">
        <v>14</v>
      </c>
      <c r="C70" s="53"/>
      <c r="D70" s="53"/>
      <c r="E70" s="326"/>
      <c r="F70" s="53"/>
      <c r="G70" s="53"/>
      <c r="H70" s="54" t="s">
        <v>495</v>
      </c>
      <c r="I70" s="207"/>
      <c r="J70" s="209"/>
      <c r="K70" s="208"/>
      <c r="L70" s="208"/>
      <c r="M70" s="209"/>
      <c r="N70" s="209"/>
      <c r="O70" s="483">
        <v>179695.06</v>
      </c>
      <c r="P70" s="210" t="e">
        <v>#REF!</v>
      </c>
      <c r="Q70" s="200">
        <v>163641.79999999999</v>
      </c>
      <c r="R70" s="272"/>
    </row>
    <row r="71" spans="2:20" hidden="1" x14ac:dyDescent="0.25">
      <c r="B71" s="158" t="s">
        <v>475</v>
      </c>
      <c r="C71" s="158"/>
      <c r="D71" s="158"/>
      <c r="E71" s="327"/>
      <c r="F71" s="158"/>
      <c r="G71" s="158"/>
      <c r="H71" s="159" t="s">
        <v>487</v>
      </c>
      <c r="I71" s="212"/>
      <c r="J71" s="214"/>
      <c r="K71" s="213"/>
      <c r="L71" s="213"/>
      <c r="M71" s="214"/>
      <c r="N71" s="214"/>
      <c r="O71" s="328"/>
      <c r="P71" s="206" t="e">
        <v>#REF!</v>
      </c>
      <c r="Q71" s="219"/>
      <c r="R71" s="75"/>
    </row>
    <row r="72" spans="2:20" ht="25.5" hidden="1" x14ac:dyDescent="0.25">
      <c r="B72" s="211" t="s">
        <v>428</v>
      </c>
      <c r="C72" s="192" t="s">
        <v>795</v>
      </c>
      <c r="D72" s="211" t="s">
        <v>46</v>
      </c>
      <c r="E72" s="325" t="s">
        <v>47</v>
      </c>
      <c r="F72" s="211" t="s">
        <v>428</v>
      </c>
      <c r="G72" s="201">
        <v>98524</v>
      </c>
      <c r="H72" s="191" t="s">
        <v>1093</v>
      </c>
      <c r="I72" s="192" t="s">
        <v>38</v>
      </c>
      <c r="J72" s="203">
        <v>9.5</v>
      </c>
      <c r="K72" s="193" t="s">
        <v>1094</v>
      </c>
      <c r="L72" s="202" t="s">
        <v>1094</v>
      </c>
      <c r="M72" s="203">
        <v>3.26</v>
      </c>
      <c r="N72" s="203" t="e">
        <v>#REF!</v>
      </c>
      <c r="O72" s="203">
        <v>30.97</v>
      </c>
      <c r="P72" s="203" t="e">
        <v>#REF!</v>
      </c>
      <c r="Q72" s="219"/>
      <c r="R72" s="75"/>
    </row>
    <row r="73" spans="2:20" ht="25.5" hidden="1" x14ac:dyDescent="0.25">
      <c r="B73" s="211" t="s">
        <v>496</v>
      </c>
      <c r="C73" s="192" t="s">
        <v>795</v>
      </c>
      <c r="D73" s="211" t="s">
        <v>46</v>
      </c>
      <c r="E73" s="325" t="s">
        <v>47</v>
      </c>
      <c r="F73" s="211" t="s">
        <v>496</v>
      </c>
      <c r="G73" s="201">
        <v>401001126</v>
      </c>
      <c r="H73" s="191" t="s">
        <v>1095</v>
      </c>
      <c r="I73" s="192" t="s">
        <v>1096</v>
      </c>
      <c r="J73" s="203">
        <v>0.57000000000000006</v>
      </c>
      <c r="K73" s="193">
        <v>102.03</v>
      </c>
      <c r="L73" s="202">
        <v>85.38</v>
      </c>
      <c r="M73" s="203">
        <v>124.69</v>
      </c>
      <c r="N73" s="203" t="e">
        <v>#REF!</v>
      </c>
      <c r="O73" s="203">
        <v>71.069999999999993</v>
      </c>
      <c r="P73" s="203"/>
      <c r="Q73" s="219"/>
      <c r="R73" s="75"/>
    </row>
    <row r="74" spans="2:20" ht="25.5" hidden="1" x14ac:dyDescent="0.25">
      <c r="B74" s="211" t="s">
        <v>735</v>
      </c>
      <c r="C74" s="192" t="s">
        <v>795</v>
      </c>
      <c r="D74" s="211" t="s">
        <v>46</v>
      </c>
      <c r="E74" s="325" t="s">
        <v>47</v>
      </c>
      <c r="F74" s="211" t="s">
        <v>735</v>
      </c>
      <c r="G74" s="201">
        <v>97914</v>
      </c>
      <c r="H74" s="191" t="s">
        <v>1097</v>
      </c>
      <c r="I74" s="192" t="s">
        <v>1098</v>
      </c>
      <c r="J74" s="203">
        <v>17.100000000000001</v>
      </c>
      <c r="K74" s="193" t="s">
        <v>1099</v>
      </c>
      <c r="L74" s="202" t="s">
        <v>1100</v>
      </c>
      <c r="M74" s="203">
        <v>3.37</v>
      </c>
      <c r="N74" s="203" t="e">
        <v>#REF!</v>
      </c>
      <c r="O74" s="203">
        <v>57.62</v>
      </c>
      <c r="P74" s="203"/>
      <c r="Q74" s="219"/>
      <c r="R74" s="75"/>
    </row>
    <row r="75" spans="2:20" ht="38.25" hidden="1" x14ac:dyDescent="0.25">
      <c r="B75" s="211" t="s">
        <v>736</v>
      </c>
      <c r="C75" s="192" t="s">
        <v>795</v>
      </c>
      <c r="D75" s="211" t="s">
        <v>46</v>
      </c>
      <c r="E75" s="325" t="s">
        <v>47</v>
      </c>
      <c r="F75" s="211" t="s">
        <v>736</v>
      </c>
      <c r="G75" s="201">
        <v>97915</v>
      </c>
      <c r="H75" s="191" t="s">
        <v>1101</v>
      </c>
      <c r="I75" s="192" t="s">
        <v>1098</v>
      </c>
      <c r="J75" s="203">
        <v>39.900000000000006</v>
      </c>
      <c r="K75" s="193" t="s">
        <v>1102</v>
      </c>
      <c r="L75" s="202" t="s">
        <v>1103</v>
      </c>
      <c r="M75" s="203">
        <v>1.34</v>
      </c>
      <c r="N75" s="203" t="e">
        <v>#REF!</v>
      </c>
      <c r="O75" s="203">
        <v>53.46</v>
      </c>
      <c r="P75" s="203"/>
      <c r="Q75" s="219"/>
      <c r="R75" s="75"/>
    </row>
    <row r="76" spans="2:20" hidden="1" x14ac:dyDescent="0.25">
      <c r="B76" s="158" t="s">
        <v>476</v>
      </c>
      <c r="C76" s="158"/>
      <c r="D76" s="158"/>
      <c r="E76" s="327"/>
      <c r="F76" s="158"/>
      <c r="G76" s="158"/>
      <c r="H76" s="159" t="s">
        <v>488</v>
      </c>
      <c r="I76" s="212"/>
      <c r="J76" s="214"/>
      <c r="K76" s="213"/>
      <c r="L76" s="213"/>
      <c r="M76" s="214"/>
      <c r="N76" s="214"/>
      <c r="O76" s="328"/>
      <c r="P76" s="206" t="e">
        <v>#REF!</v>
      </c>
      <c r="Q76" s="219"/>
      <c r="R76" s="75"/>
    </row>
    <row r="77" spans="2:20" hidden="1" x14ac:dyDescent="0.25">
      <c r="B77" s="346" t="s">
        <v>477</v>
      </c>
      <c r="C77" s="346"/>
      <c r="D77" s="346"/>
      <c r="E77" s="347"/>
      <c r="F77" s="346"/>
      <c r="G77" s="346"/>
      <c r="H77" s="343" t="s">
        <v>489</v>
      </c>
      <c r="I77" s="348"/>
      <c r="J77" s="349"/>
      <c r="K77" s="350"/>
      <c r="L77" s="350"/>
      <c r="M77" s="349"/>
      <c r="N77" s="349" t="e">
        <v>#REF!</v>
      </c>
      <c r="O77" s="351"/>
      <c r="P77" s="206"/>
      <c r="Q77" s="219"/>
      <c r="R77" s="75"/>
    </row>
    <row r="78" spans="2:20" ht="38.25" hidden="1" x14ac:dyDescent="0.25">
      <c r="B78" s="192" t="s">
        <v>542</v>
      </c>
      <c r="C78" s="192" t="s">
        <v>795</v>
      </c>
      <c r="D78" s="192" t="s">
        <v>46</v>
      </c>
      <c r="E78" s="325" t="s">
        <v>47</v>
      </c>
      <c r="F78" s="192" t="s">
        <v>542</v>
      </c>
      <c r="G78" s="201">
        <v>101174</v>
      </c>
      <c r="H78" s="191" t="s">
        <v>1104</v>
      </c>
      <c r="I78" s="192" t="s">
        <v>104</v>
      </c>
      <c r="J78" s="203">
        <v>36</v>
      </c>
      <c r="K78" s="193" t="s">
        <v>1105</v>
      </c>
      <c r="L78" s="202" t="s">
        <v>1106</v>
      </c>
      <c r="M78" s="203">
        <v>96.96</v>
      </c>
      <c r="N78" s="203" t="e">
        <v>#REF!</v>
      </c>
      <c r="O78" s="203">
        <v>3490.56</v>
      </c>
      <c r="P78" s="203" t="e">
        <v>#REF!</v>
      </c>
      <c r="Q78" s="219"/>
      <c r="R78" s="75"/>
    </row>
    <row r="79" spans="2:20" ht="25.5" hidden="1" x14ac:dyDescent="0.25">
      <c r="B79" s="192" t="s">
        <v>698</v>
      </c>
      <c r="C79" s="192" t="s">
        <v>795</v>
      </c>
      <c r="D79" s="192" t="s">
        <v>46</v>
      </c>
      <c r="E79" s="325" t="s">
        <v>47</v>
      </c>
      <c r="F79" s="192" t="s">
        <v>698</v>
      </c>
      <c r="G79" s="201">
        <v>103670</v>
      </c>
      <c r="H79" s="191" t="s">
        <v>1107</v>
      </c>
      <c r="I79" s="192" t="s">
        <v>1096</v>
      </c>
      <c r="J79" s="203">
        <v>1.7671458676442586</v>
      </c>
      <c r="K79" s="193" t="s">
        <v>1108</v>
      </c>
      <c r="L79" s="202">
        <v>0</v>
      </c>
      <c r="M79" s="203">
        <v>297.19</v>
      </c>
      <c r="N79" s="203" t="e">
        <v>#REF!</v>
      </c>
      <c r="O79" s="203">
        <v>525.16999999999996</v>
      </c>
      <c r="P79" s="203" t="e">
        <v>#REF!</v>
      </c>
      <c r="Q79" s="219"/>
      <c r="R79" s="75"/>
    </row>
    <row r="80" spans="2:20" ht="25.5" hidden="1" x14ac:dyDescent="0.25">
      <c r="B80" s="192" t="s">
        <v>543</v>
      </c>
      <c r="C80" s="192" t="s">
        <v>795</v>
      </c>
      <c r="D80" s="192" t="s">
        <v>46</v>
      </c>
      <c r="E80" s="325" t="s">
        <v>47</v>
      </c>
      <c r="F80" s="192" t="s">
        <v>543</v>
      </c>
      <c r="G80" s="201">
        <v>95601</v>
      </c>
      <c r="H80" s="191" t="s">
        <v>1109</v>
      </c>
      <c r="I80" s="192" t="s">
        <v>101</v>
      </c>
      <c r="J80" s="203">
        <v>12</v>
      </c>
      <c r="K80" s="193" t="s">
        <v>1110</v>
      </c>
      <c r="L80" s="202" t="s">
        <v>1111</v>
      </c>
      <c r="M80" s="203">
        <v>20.38</v>
      </c>
      <c r="N80" s="203" t="e">
        <v>#REF!</v>
      </c>
      <c r="O80" s="203">
        <v>244.56</v>
      </c>
      <c r="P80" s="203" t="e">
        <v>#REF!</v>
      </c>
      <c r="Q80" s="219"/>
      <c r="R80" s="75"/>
    </row>
    <row r="81" spans="2:18" ht="25.5" hidden="1" x14ac:dyDescent="0.25">
      <c r="B81" s="192" t="s">
        <v>544</v>
      </c>
      <c r="C81" s="192" t="s">
        <v>795</v>
      </c>
      <c r="D81" s="192" t="s">
        <v>46</v>
      </c>
      <c r="E81" s="325" t="s">
        <v>47</v>
      </c>
      <c r="F81" s="192" t="s">
        <v>544</v>
      </c>
      <c r="G81" s="201">
        <v>96543</v>
      </c>
      <c r="H81" s="191" t="s">
        <v>1112</v>
      </c>
      <c r="I81" s="192" t="s">
        <v>717</v>
      </c>
      <c r="J81" s="203">
        <v>16.799999999999997</v>
      </c>
      <c r="K81" s="193" t="s">
        <v>1113</v>
      </c>
      <c r="L81" s="202" t="s">
        <v>1114</v>
      </c>
      <c r="M81" s="203">
        <v>22.71</v>
      </c>
      <c r="N81" s="203" t="e">
        <v>#REF!</v>
      </c>
      <c r="O81" s="203">
        <v>381.52</v>
      </c>
      <c r="P81" s="203"/>
      <c r="Q81" s="219"/>
      <c r="R81" s="75"/>
    </row>
    <row r="82" spans="2:18" ht="25.5" hidden="1" x14ac:dyDescent="0.25">
      <c r="B82" s="192" t="s">
        <v>545</v>
      </c>
      <c r="C82" s="192" t="s">
        <v>795</v>
      </c>
      <c r="D82" s="192" t="s">
        <v>46</v>
      </c>
      <c r="E82" s="325" t="s">
        <v>47</v>
      </c>
      <c r="F82" s="192" t="s">
        <v>545</v>
      </c>
      <c r="G82" s="201">
        <v>96546</v>
      </c>
      <c r="H82" s="191" t="s">
        <v>1115</v>
      </c>
      <c r="I82" s="192" t="s">
        <v>717</v>
      </c>
      <c r="J82" s="203">
        <v>71.039999999999992</v>
      </c>
      <c r="K82" s="193" t="s">
        <v>1116</v>
      </c>
      <c r="L82" s="202" t="s">
        <v>1117</v>
      </c>
      <c r="M82" s="203">
        <v>18.489999999999998</v>
      </c>
      <c r="N82" s="203" t="e">
        <v>#REF!</v>
      </c>
      <c r="O82" s="203">
        <v>1313.52</v>
      </c>
      <c r="P82" s="203"/>
      <c r="Q82" s="219"/>
      <c r="R82" s="75"/>
    </row>
    <row r="83" spans="2:18" hidden="1" x14ac:dyDescent="0.25">
      <c r="B83" s="346" t="s">
        <v>478</v>
      </c>
      <c r="C83" s="346"/>
      <c r="D83" s="346"/>
      <c r="E83" s="347"/>
      <c r="F83" s="346"/>
      <c r="G83" s="346"/>
      <c r="H83" s="343" t="s">
        <v>490</v>
      </c>
      <c r="I83" s="348"/>
      <c r="J83" s="349"/>
      <c r="K83" s="350"/>
      <c r="L83" s="350"/>
      <c r="M83" s="349"/>
      <c r="N83" s="349" t="e">
        <v>#REF!</v>
      </c>
      <c r="O83" s="351"/>
      <c r="P83" s="203"/>
      <c r="Q83" s="219"/>
      <c r="R83" s="75"/>
    </row>
    <row r="84" spans="2:18" ht="25.5" hidden="1" x14ac:dyDescent="0.25">
      <c r="B84" s="192" t="s">
        <v>546</v>
      </c>
      <c r="C84" s="192" t="s">
        <v>795</v>
      </c>
      <c r="D84" s="192" t="s">
        <v>46</v>
      </c>
      <c r="E84" s="325" t="s">
        <v>47</v>
      </c>
      <c r="F84" s="192" t="s">
        <v>546</v>
      </c>
      <c r="G84" s="201">
        <v>96523</v>
      </c>
      <c r="H84" s="191" t="s">
        <v>1118</v>
      </c>
      <c r="I84" s="192" t="s">
        <v>1096</v>
      </c>
      <c r="J84" s="203">
        <v>4.4160000000000004</v>
      </c>
      <c r="K84" s="193" t="s">
        <v>1119</v>
      </c>
      <c r="L84" s="202" t="s">
        <v>1119</v>
      </c>
      <c r="M84" s="203">
        <v>99.2</v>
      </c>
      <c r="N84" s="203" t="e">
        <v>#REF!</v>
      </c>
      <c r="O84" s="203">
        <v>438.06</v>
      </c>
      <c r="P84" s="203"/>
      <c r="Q84" s="219"/>
      <c r="R84" s="75"/>
    </row>
    <row r="85" spans="2:18" ht="25.5" hidden="1" x14ac:dyDescent="0.25">
      <c r="B85" s="192" t="s">
        <v>547</v>
      </c>
      <c r="C85" s="192" t="s">
        <v>795</v>
      </c>
      <c r="D85" s="192" t="s">
        <v>46</v>
      </c>
      <c r="E85" s="325" t="s">
        <v>47</v>
      </c>
      <c r="F85" s="192" t="s">
        <v>547</v>
      </c>
      <c r="G85" s="201">
        <v>96617</v>
      </c>
      <c r="H85" s="191" t="s">
        <v>1120</v>
      </c>
      <c r="I85" s="192" t="s">
        <v>38</v>
      </c>
      <c r="J85" s="203">
        <v>2.4300000000000002</v>
      </c>
      <c r="K85" s="193" t="s">
        <v>1121</v>
      </c>
      <c r="L85" s="202" t="s">
        <v>1122</v>
      </c>
      <c r="M85" s="203">
        <v>21.02</v>
      </c>
      <c r="N85" s="203" t="e">
        <v>#REF!</v>
      </c>
      <c r="O85" s="203">
        <v>51.07</v>
      </c>
      <c r="P85" s="203"/>
      <c r="Q85" s="219"/>
      <c r="R85" s="75"/>
    </row>
    <row r="86" spans="2:18" ht="38.25" hidden="1" x14ac:dyDescent="0.25">
      <c r="B86" s="192" t="s">
        <v>548</v>
      </c>
      <c r="C86" s="192" t="s">
        <v>795</v>
      </c>
      <c r="D86" s="192" t="s">
        <v>46</v>
      </c>
      <c r="E86" s="325" t="s">
        <v>47</v>
      </c>
      <c r="F86" s="192" t="s">
        <v>548</v>
      </c>
      <c r="G86" s="201">
        <v>96540</v>
      </c>
      <c r="H86" s="191" t="s">
        <v>1123</v>
      </c>
      <c r="I86" s="192" t="s">
        <v>38</v>
      </c>
      <c r="J86" s="203">
        <v>16.68</v>
      </c>
      <c r="K86" s="193" t="s">
        <v>1124</v>
      </c>
      <c r="L86" s="202" t="s">
        <v>1125</v>
      </c>
      <c r="M86" s="203">
        <v>148.76</v>
      </c>
      <c r="N86" s="203" t="e">
        <v>#REF!</v>
      </c>
      <c r="O86" s="203">
        <v>2481.31</v>
      </c>
      <c r="P86" s="203"/>
      <c r="Q86" s="219"/>
      <c r="R86" s="75"/>
    </row>
    <row r="87" spans="2:18" ht="25.5" hidden="1" x14ac:dyDescent="0.25">
      <c r="B87" s="192" t="s">
        <v>650</v>
      </c>
      <c r="C87" s="192" t="s">
        <v>795</v>
      </c>
      <c r="D87" s="192" t="s">
        <v>46</v>
      </c>
      <c r="E87" s="325" t="s">
        <v>47</v>
      </c>
      <c r="F87" s="192" t="s">
        <v>650</v>
      </c>
      <c r="G87" s="201">
        <v>96543</v>
      </c>
      <c r="H87" s="191" t="s">
        <v>1112</v>
      </c>
      <c r="I87" s="192" t="s">
        <v>717</v>
      </c>
      <c r="J87" s="203">
        <v>48</v>
      </c>
      <c r="K87" s="193" t="s">
        <v>1113</v>
      </c>
      <c r="L87" s="202" t="s">
        <v>1114</v>
      </c>
      <c r="M87" s="203">
        <v>22.71</v>
      </c>
      <c r="N87" s="203" t="e">
        <v>#REF!</v>
      </c>
      <c r="O87" s="203">
        <v>1090.08</v>
      </c>
      <c r="P87" s="203"/>
      <c r="Q87" s="219"/>
      <c r="R87" s="75"/>
    </row>
    <row r="88" spans="2:18" ht="25.5" hidden="1" x14ac:dyDescent="0.25">
      <c r="B88" s="192" t="s">
        <v>651</v>
      </c>
      <c r="C88" s="192" t="s">
        <v>795</v>
      </c>
      <c r="D88" s="192" t="s">
        <v>46</v>
      </c>
      <c r="E88" s="325" t="s">
        <v>47</v>
      </c>
      <c r="F88" s="192" t="s">
        <v>651</v>
      </c>
      <c r="G88" s="201">
        <v>96546</v>
      </c>
      <c r="H88" s="191" t="s">
        <v>1115</v>
      </c>
      <c r="I88" s="192" t="s">
        <v>717</v>
      </c>
      <c r="J88" s="203">
        <v>134.72727272727272</v>
      </c>
      <c r="K88" s="193" t="s">
        <v>1116</v>
      </c>
      <c r="L88" s="202" t="s">
        <v>1117</v>
      </c>
      <c r="M88" s="203">
        <v>18.489999999999998</v>
      </c>
      <c r="N88" s="203" t="e">
        <v>#REF!</v>
      </c>
      <c r="O88" s="203">
        <v>2491.1</v>
      </c>
      <c r="P88" s="203"/>
      <c r="Q88" s="219"/>
      <c r="R88" s="75"/>
    </row>
    <row r="89" spans="2:18" ht="38.25" hidden="1" x14ac:dyDescent="0.25">
      <c r="B89" s="192" t="s">
        <v>652</v>
      </c>
      <c r="C89" s="192" t="s">
        <v>795</v>
      </c>
      <c r="D89" s="192" t="s">
        <v>46</v>
      </c>
      <c r="E89" s="325" t="s">
        <v>47</v>
      </c>
      <c r="F89" s="192" t="s">
        <v>652</v>
      </c>
      <c r="G89" s="201">
        <v>94965</v>
      </c>
      <c r="H89" s="191" t="s">
        <v>1126</v>
      </c>
      <c r="I89" s="192" t="s">
        <v>1096</v>
      </c>
      <c r="J89" s="203">
        <v>1.3800000000000001</v>
      </c>
      <c r="K89" s="193" t="s">
        <v>1127</v>
      </c>
      <c r="L89" s="202" t="s">
        <v>1128</v>
      </c>
      <c r="M89" s="203">
        <v>587.20000000000005</v>
      </c>
      <c r="N89" s="203" t="e">
        <v>#REF!</v>
      </c>
      <c r="O89" s="203">
        <v>810.33</v>
      </c>
      <c r="P89" s="203"/>
      <c r="Q89" s="219"/>
      <c r="R89" s="75"/>
    </row>
    <row r="90" spans="2:18" ht="25.5" hidden="1" x14ac:dyDescent="0.25">
      <c r="B90" s="192" t="s">
        <v>653</v>
      </c>
      <c r="C90" s="192" t="s">
        <v>795</v>
      </c>
      <c r="D90" s="192" t="s">
        <v>46</v>
      </c>
      <c r="E90" s="325" t="s">
        <v>47</v>
      </c>
      <c r="F90" s="192" t="s">
        <v>653</v>
      </c>
      <c r="G90" s="201">
        <v>103670</v>
      </c>
      <c r="H90" s="191" t="s">
        <v>1107</v>
      </c>
      <c r="I90" s="192" t="s">
        <v>1096</v>
      </c>
      <c r="J90" s="203">
        <v>1.3800000000000001</v>
      </c>
      <c r="K90" s="193" t="s">
        <v>1108</v>
      </c>
      <c r="L90" s="202">
        <v>0</v>
      </c>
      <c r="M90" s="203">
        <v>297.19</v>
      </c>
      <c r="N90" s="203" t="e">
        <v>#REF!</v>
      </c>
      <c r="O90" s="203">
        <v>410.12</v>
      </c>
      <c r="P90" s="203"/>
      <c r="Q90" s="219"/>
      <c r="R90" s="75"/>
    </row>
    <row r="91" spans="2:18" ht="25.5" hidden="1" x14ac:dyDescent="0.25">
      <c r="B91" s="192" t="s">
        <v>654</v>
      </c>
      <c r="C91" s="192" t="s">
        <v>795</v>
      </c>
      <c r="D91" s="192" t="s">
        <v>46</v>
      </c>
      <c r="E91" s="325" t="s">
        <v>47</v>
      </c>
      <c r="F91" s="192" t="s">
        <v>654</v>
      </c>
      <c r="G91" s="201">
        <v>98557</v>
      </c>
      <c r="H91" s="191" t="s">
        <v>1129</v>
      </c>
      <c r="I91" s="192" t="s">
        <v>38</v>
      </c>
      <c r="J91" s="203">
        <v>16.68</v>
      </c>
      <c r="K91" s="193" t="s">
        <v>1130</v>
      </c>
      <c r="L91" s="202" t="s">
        <v>1131</v>
      </c>
      <c r="M91" s="203">
        <v>49.99</v>
      </c>
      <c r="N91" s="203" t="e">
        <v>#REF!</v>
      </c>
      <c r="O91" s="203">
        <v>833.83</v>
      </c>
      <c r="P91" s="203"/>
      <c r="Q91" s="219"/>
      <c r="R91" s="75"/>
    </row>
    <row r="92" spans="2:18" ht="25.5" hidden="1" x14ac:dyDescent="0.25">
      <c r="B92" s="192" t="s">
        <v>655</v>
      </c>
      <c r="C92" s="192" t="s">
        <v>795</v>
      </c>
      <c r="D92" s="192" t="s">
        <v>46</v>
      </c>
      <c r="E92" s="325" t="s">
        <v>47</v>
      </c>
      <c r="F92" s="192" t="s">
        <v>655</v>
      </c>
      <c r="G92" s="201">
        <v>93382</v>
      </c>
      <c r="H92" s="191" t="s">
        <v>1132</v>
      </c>
      <c r="I92" s="192" t="s">
        <v>1096</v>
      </c>
      <c r="J92" s="203">
        <v>1.6560000000000001</v>
      </c>
      <c r="K92" s="193" t="s">
        <v>1133</v>
      </c>
      <c r="L92" s="202" t="s">
        <v>1134</v>
      </c>
      <c r="M92" s="203">
        <v>36.65</v>
      </c>
      <c r="N92" s="203" t="e">
        <v>#REF!</v>
      </c>
      <c r="O92" s="203">
        <v>60.69</v>
      </c>
      <c r="P92" s="203"/>
      <c r="Q92" s="219"/>
      <c r="R92" s="75"/>
    </row>
    <row r="93" spans="2:18" hidden="1" x14ac:dyDescent="0.25">
      <c r="B93" s="346" t="s">
        <v>479</v>
      </c>
      <c r="C93" s="346"/>
      <c r="D93" s="346"/>
      <c r="E93" s="347"/>
      <c r="F93" s="346"/>
      <c r="G93" s="346"/>
      <c r="H93" s="343" t="s">
        <v>491</v>
      </c>
      <c r="I93" s="348"/>
      <c r="J93" s="349"/>
      <c r="K93" s="350"/>
      <c r="L93" s="350"/>
      <c r="M93" s="349"/>
      <c r="N93" s="349" t="e">
        <v>#REF!</v>
      </c>
      <c r="O93" s="351"/>
      <c r="P93" s="203"/>
      <c r="Q93" s="219"/>
      <c r="R93" s="75"/>
    </row>
    <row r="94" spans="2:18" ht="25.5" hidden="1" x14ac:dyDescent="0.25">
      <c r="B94" s="192" t="s">
        <v>549</v>
      </c>
      <c r="C94" s="192" t="s">
        <v>795</v>
      </c>
      <c r="D94" s="192" t="s">
        <v>46</v>
      </c>
      <c r="E94" s="325" t="s">
        <v>47</v>
      </c>
      <c r="F94" s="192" t="s">
        <v>549</v>
      </c>
      <c r="G94" s="201">
        <v>96527</v>
      </c>
      <c r="H94" s="191" t="s">
        <v>1135</v>
      </c>
      <c r="I94" s="192" t="s">
        <v>1096</v>
      </c>
      <c r="J94" s="203">
        <v>3.4560000000000004</v>
      </c>
      <c r="K94" s="193" t="s">
        <v>1136</v>
      </c>
      <c r="L94" s="202" t="s">
        <v>1136</v>
      </c>
      <c r="M94" s="203">
        <v>130.33000000000001</v>
      </c>
      <c r="N94" s="203" t="e">
        <v>#REF!</v>
      </c>
      <c r="O94" s="203">
        <v>450.42</v>
      </c>
      <c r="P94" s="203"/>
      <c r="Q94" s="219"/>
      <c r="R94" s="75"/>
    </row>
    <row r="95" spans="2:18" ht="38.25" hidden="1" x14ac:dyDescent="0.25">
      <c r="B95" s="192" t="s">
        <v>550</v>
      </c>
      <c r="C95" s="192" t="s">
        <v>795</v>
      </c>
      <c r="D95" s="192" t="s">
        <v>46</v>
      </c>
      <c r="E95" s="325" t="s">
        <v>47</v>
      </c>
      <c r="F95" s="192" t="s">
        <v>550</v>
      </c>
      <c r="G95" s="201">
        <v>96542</v>
      </c>
      <c r="H95" s="191" t="s">
        <v>1137</v>
      </c>
      <c r="I95" s="192" t="s">
        <v>38</v>
      </c>
      <c r="J95" s="203">
        <v>36.96</v>
      </c>
      <c r="K95" s="193" t="s">
        <v>1138</v>
      </c>
      <c r="L95" s="202" t="s">
        <v>1139</v>
      </c>
      <c r="M95" s="203">
        <v>100.33</v>
      </c>
      <c r="N95" s="203" t="e">
        <v>#REF!</v>
      </c>
      <c r="O95" s="203">
        <v>3708.19</v>
      </c>
      <c r="P95" s="203"/>
      <c r="Q95" s="219"/>
      <c r="R95" s="75"/>
    </row>
    <row r="96" spans="2:18" ht="25.5" hidden="1" x14ac:dyDescent="0.25">
      <c r="B96" s="192" t="s">
        <v>551</v>
      </c>
      <c r="C96" s="192" t="s">
        <v>795</v>
      </c>
      <c r="D96" s="192" t="s">
        <v>46</v>
      </c>
      <c r="E96" s="325" t="s">
        <v>47</v>
      </c>
      <c r="F96" s="192" t="s">
        <v>551</v>
      </c>
      <c r="G96" s="201">
        <v>96617</v>
      </c>
      <c r="H96" s="191" t="s">
        <v>1120</v>
      </c>
      <c r="I96" s="192" t="s">
        <v>38</v>
      </c>
      <c r="J96" s="203">
        <v>7.379999999999999</v>
      </c>
      <c r="K96" s="193" t="s">
        <v>1121</v>
      </c>
      <c r="L96" s="202" t="s">
        <v>1122</v>
      </c>
      <c r="M96" s="203">
        <v>21.02</v>
      </c>
      <c r="N96" s="203" t="e">
        <v>#REF!</v>
      </c>
      <c r="O96" s="203">
        <v>155.12</v>
      </c>
      <c r="P96" s="203"/>
      <c r="Q96" s="219"/>
      <c r="R96" s="75"/>
    </row>
    <row r="97" spans="2:18" ht="25.5" hidden="1" x14ac:dyDescent="0.25">
      <c r="B97" s="192" t="s">
        <v>552</v>
      </c>
      <c r="C97" s="192" t="s">
        <v>795</v>
      </c>
      <c r="D97" s="192" t="s">
        <v>46</v>
      </c>
      <c r="E97" s="325" t="s">
        <v>47</v>
      </c>
      <c r="F97" s="192" t="s">
        <v>552</v>
      </c>
      <c r="G97" s="201">
        <v>96543</v>
      </c>
      <c r="H97" s="191" t="s">
        <v>1112</v>
      </c>
      <c r="I97" s="192" t="s">
        <v>717</v>
      </c>
      <c r="J97" s="203">
        <v>40.363636363636367</v>
      </c>
      <c r="K97" s="193" t="s">
        <v>1113</v>
      </c>
      <c r="L97" s="202" t="s">
        <v>1114</v>
      </c>
      <c r="M97" s="203">
        <v>22.71</v>
      </c>
      <c r="N97" s="203" t="e">
        <v>#REF!</v>
      </c>
      <c r="O97" s="203">
        <v>916.65</v>
      </c>
      <c r="P97" s="203"/>
      <c r="Q97" s="219"/>
      <c r="R97" s="75"/>
    </row>
    <row r="98" spans="2:18" ht="25.5" hidden="1" x14ac:dyDescent="0.25">
      <c r="B98" s="192" t="s">
        <v>635</v>
      </c>
      <c r="C98" s="192" t="s">
        <v>795</v>
      </c>
      <c r="D98" s="192" t="s">
        <v>46</v>
      </c>
      <c r="E98" s="325" t="s">
        <v>47</v>
      </c>
      <c r="F98" s="192" t="s">
        <v>635</v>
      </c>
      <c r="G98" s="201">
        <v>96545</v>
      </c>
      <c r="H98" s="191" t="s">
        <v>1143</v>
      </c>
      <c r="I98" s="192" t="s">
        <v>717</v>
      </c>
      <c r="J98" s="203">
        <v>86.181818181818187</v>
      </c>
      <c r="K98" s="193" t="s">
        <v>1144</v>
      </c>
      <c r="L98" s="202" t="s">
        <v>1145</v>
      </c>
      <c r="M98" s="203">
        <v>20.53</v>
      </c>
      <c r="N98" s="203" t="e">
        <v>#REF!</v>
      </c>
      <c r="O98" s="203">
        <v>1769.31</v>
      </c>
      <c r="P98" s="203"/>
      <c r="Q98" s="219"/>
      <c r="R98" s="75"/>
    </row>
    <row r="99" spans="2:18" ht="38.25" hidden="1" x14ac:dyDescent="0.25">
      <c r="B99" s="192" t="s">
        <v>656</v>
      </c>
      <c r="C99" s="192" t="s">
        <v>795</v>
      </c>
      <c r="D99" s="192" t="s">
        <v>46</v>
      </c>
      <c r="E99" s="325" t="s">
        <v>47</v>
      </c>
      <c r="F99" s="192" t="s">
        <v>656</v>
      </c>
      <c r="G99" s="201">
        <v>94965</v>
      </c>
      <c r="H99" s="191" t="s">
        <v>1126</v>
      </c>
      <c r="I99" s="192" t="s">
        <v>1096</v>
      </c>
      <c r="J99" s="203">
        <v>2.16</v>
      </c>
      <c r="K99" s="193" t="s">
        <v>1127</v>
      </c>
      <c r="L99" s="202" t="s">
        <v>1128</v>
      </c>
      <c r="M99" s="203">
        <v>587.20000000000005</v>
      </c>
      <c r="N99" s="203" t="e">
        <v>#REF!</v>
      </c>
      <c r="O99" s="203">
        <v>1268.3499999999999</v>
      </c>
      <c r="P99" s="203"/>
      <c r="Q99" s="219"/>
      <c r="R99" s="75"/>
    </row>
    <row r="100" spans="2:18" ht="25.5" hidden="1" x14ac:dyDescent="0.25">
      <c r="B100" s="192" t="s">
        <v>657</v>
      </c>
      <c r="C100" s="192" t="s">
        <v>795</v>
      </c>
      <c r="D100" s="192" t="s">
        <v>46</v>
      </c>
      <c r="E100" s="325" t="s">
        <v>47</v>
      </c>
      <c r="F100" s="192" t="s">
        <v>657</v>
      </c>
      <c r="G100" s="201">
        <v>103670</v>
      </c>
      <c r="H100" s="191" t="s">
        <v>1107</v>
      </c>
      <c r="I100" s="192" t="s">
        <v>1096</v>
      </c>
      <c r="J100" s="203">
        <v>2.16</v>
      </c>
      <c r="K100" s="193" t="s">
        <v>1108</v>
      </c>
      <c r="L100" s="202">
        <v>0</v>
      </c>
      <c r="M100" s="203">
        <v>297.19</v>
      </c>
      <c r="N100" s="203" t="e">
        <v>#REF!</v>
      </c>
      <c r="O100" s="203">
        <v>641.92999999999995</v>
      </c>
      <c r="P100" s="203"/>
      <c r="Q100" s="219"/>
      <c r="R100" s="75"/>
    </row>
    <row r="101" spans="2:18" ht="25.5" hidden="1" x14ac:dyDescent="0.25">
      <c r="B101" s="192" t="s">
        <v>658</v>
      </c>
      <c r="C101" s="192" t="s">
        <v>795</v>
      </c>
      <c r="D101" s="192" t="s">
        <v>46</v>
      </c>
      <c r="E101" s="325" t="s">
        <v>47</v>
      </c>
      <c r="F101" s="192" t="s">
        <v>658</v>
      </c>
      <c r="G101" s="201">
        <v>98557</v>
      </c>
      <c r="H101" s="191" t="s">
        <v>1129</v>
      </c>
      <c r="I101" s="192" t="s">
        <v>38</v>
      </c>
      <c r="J101" s="203">
        <v>36.96</v>
      </c>
      <c r="K101" s="193" t="s">
        <v>1130</v>
      </c>
      <c r="L101" s="202" t="s">
        <v>1131</v>
      </c>
      <c r="M101" s="203">
        <v>49.99</v>
      </c>
      <c r="N101" s="203" t="e">
        <v>#REF!</v>
      </c>
      <c r="O101" s="203">
        <v>1847.63</v>
      </c>
      <c r="P101" s="203"/>
      <c r="Q101" s="219"/>
      <c r="R101" s="75"/>
    </row>
    <row r="102" spans="2:18" ht="25.5" hidden="1" x14ac:dyDescent="0.25">
      <c r="B102" s="192" t="s">
        <v>744</v>
      </c>
      <c r="C102" s="192" t="s">
        <v>795</v>
      </c>
      <c r="D102" s="192" t="s">
        <v>46</v>
      </c>
      <c r="E102" s="325" t="s">
        <v>47</v>
      </c>
      <c r="F102" s="192" t="s">
        <v>744</v>
      </c>
      <c r="G102" s="201">
        <v>93382</v>
      </c>
      <c r="H102" s="191" t="s">
        <v>1132</v>
      </c>
      <c r="I102" s="192" t="s">
        <v>1096</v>
      </c>
      <c r="J102" s="203">
        <v>1.2960000000000003</v>
      </c>
      <c r="K102" s="193" t="s">
        <v>1133</v>
      </c>
      <c r="L102" s="202" t="s">
        <v>1134</v>
      </c>
      <c r="M102" s="203">
        <v>36.65</v>
      </c>
      <c r="N102" s="203" t="e">
        <v>#REF!</v>
      </c>
      <c r="O102" s="203">
        <v>47.49</v>
      </c>
      <c r="P102" s="203"/>
      <c r="Q102" s="219"/>
      <c r="R102" s="75"/>
    </row>
    <row r="103" spans="2:18" hidden="1" x14ac:dyDescent="0.25">
      <c r="B103" s="158" t="s">
        <v>553</v>
      </c>
      <c r="C103" s="158"/>
      <c r="D103" s="158"/>
      <c r="E103" s="327"/>
      <c r="F103" s="158"/>
      <c r="G103" s="158"/>
      <c r="H103" s="159" t="s">
        <v>492</v>
      </c>
      <c r="I103" s="212"/>
      <c r="J103" s="214"/>
      <c r="K103" s="213"/>
      <c r="L103" s="213"/>
      <c r="M103" s="214"/>
      <c r="N103" s="214"/>
      <c r="O103" s="328"/>
      <c r="P103" s="203"/>
      <c r="Q103" s="219"/>
      <c r="R103" s="75"/>
    </row>
    <row r="104" spans="2:18" hidden="1" x14ac:dyDescent="0.25">
      <c r="B104" s="346" t="s">
        <v>554</v>
      </c>
      <c r="C104" s="346"/>
      <c r="D104" s="346"/>
      <c r="E104" s="347"/>
      <c r="F104" s="346"/>
      <c r="G104" s="346"/>
      <c r="H104" s="343" t="s">
        <v>493</v>
      </c>
      <c r="I104" s="348"/>
      <c r="J104" s="349"/>
      <c r="K104" s="350"/>
      <c r="L104" s="350"/>
      <c r="M104" s="349"/>
      <c r="N104" s="349" t="e">
        <v>#REF!</v>
      </c>
      <c r="O104" s="351"/>
      <c r="P104" s="203"/>
      <c r="Q104" s="219"/>
      <c r="R104" s="75"/>
    </row>
    <row r="105" spans="2:18" ht="38.25" hidden="1" x14ac:dyDescent="0.25">
      <c r="B105" s="192" t="s">
        <v>555</v>
      </c>
      <c r="C105" s="192" t="s">
        <v>795</v>
      </c>
      <c r="D105" s="192" t="s">
        <v>46</v>
      </c>
      <c r="E105" s="325" t="s">
        <v>47</v>
      </c>
      <c r="F105" s="192" t="s">
        <v>555</v>
      </c>
      <c r="G105" s="201">
        <v>92431</v>
      </c>
      <c r="H105" s="191" t="s">
        <v>1146</v>
      </c>
      <c r="I105" s="192" t="s">
        <v>38</v>
      </c>
      <c r="J105" s="203">
        <v>169.32</v>
      </c>
      <c r="K105" s="193" t="s">
        <v>1147</v>
      </c>
      <c r="L105" s="202" t="s">
        <v>1148</v>
      </c>
      <c r="M105" s="203">
        <v>67.13</v>
      </c>
      <c r="N105" s="203" t="e">
        <v>#REF!</v>
      </c>
      <c r="O105" s="203">
        <v>11366.45</v>
      </c>
      <c r="P105" s="203"/>
      <c r="Q105" s="219"/>
      <c r="R105" s="75"/>
    </row>
    <row r="106" spans="2:18" ht="38.25" hidden="1" x14ac:dyDescent="0.25">
      <c r="B106" s="192" t="s">
        <v>556</v>
      </c>
      <c r="C106" s="192" t="s">
        <v>795</v>
      </c>
      <c r="D106" s="192" t="s">
        <v>46</v>
      </c>
      <c r="E106" s="325" t="s">
        <v>47</v>
      </c>
      <c r="F106" s="192" t="s">
        <v>556</v>
      </c>
      <c r="G106" s="201">
        <v>92759</v>
      </c>
      <c r="H106" s="191" t="s">
        <v>1149</v>
      </c>
      <c r="I106" s="192" t="s">
        <v>717</v>
      </c>
      <c r="J106" s="203">
        <v>395.99999999999994</v>
      </c>
      <c r="K106" s="193" t="s">
        <v>1150</v>
      </c>
      <c r="L106" s="202" t="s">
        <v>1151</v>
      </c>
      <c r="M106" s="203">
        <v>19.13</v>
      </c>
      <c r="N106" s="203" t="e">
        <v>#REF!</v>
      </c>
      <c r="O106" s="203">
        <v>7575.48</v>
      </c>
      <c r="P106" s="203"/>
      <c r="Q106" s="219"/>
      <c r="R106" s="75"/>
    </row>
    <row r="107" spans="2:18" ht="38.25" hidden="1" x14ac:dyDescent="0.25">
      <c r="B107" s="192" t="s">
        <v>557</v>
      </c>
      <c r="C107" s="192" t="s">
        <v>795</v>
      </c>
      <c r="D107" s="192" t="s">
        <v>46</v>
      </c>
      <c r="E107" s="325" t="s">
        <v>47</v>
      </c>
      <c r="F107" s="192" t="s">
        <v>557</v>
      </c>
      <c r="G107" s="201">
        <v>92762</v>
      </c>
      <c r="H107" s="191" t="s">
        <v>1152</v>
      </c>
      <c r="I107" s="192" t="s">
        <v>717</v>
      </c>
      <c r="J107" s="203">
        <v>740.72727272727275</v>
      </c>
      <c r="K107" s="193" t="s">
        <v>1153</v>
      </c>
      <c r="L107" s="202" t="s">
        <v>1154</v>
      </c>
      <c r="M107" s="203">
        <v>16.649999999999999</v>
      </c>
      <c r="N107" s="203" t="e">
        <v>#REF!</v>
      </c>
      <c r="O107" s="203">
        <v>12333.1</v>
      </c>
      <c r="P107" s="203"/>
      <c r="Q107" s="219"/>
      <c r="R107" s="75"/>
    </row>
    <row r="108" spans="2:18" ht="38.25" hidden="1" x14ac:dyDescent="0.25">
      <c r="B108" s="192" t="s">
        <v>558</v>
      </c>
      <c r="C108" s="192" t="s">
        <v>795</v>
      </c>
      <c r="D108" s="192" t="s">
        <v>46</v>
      </c>
      <c r="E108" s="325" t="s">
        <v>47</v>
      </c>
      <c r="F108" s="192" t="s">
        <v>558</v>
      </c>
      <c r="G108" s="201">
        <v>94965</v>
      </c>
      <c r="H108" s="191" t="s">
        <v>1126</v>
      </c>
      <c r="I108" s="192" t="s">
        <v>1096</v>
      </c>
      <c r="J108" s="203">
        <v>10.199999999999999</v>
      </c>
      <c r="K108" s="193" t="s">
        <v>1127</v>
      </c>
      <c r="L108" s="202" t="s">
        <v>1128</v>
      </c>
      <c r="M108" s="203">
        <v>587.20000000000005</v>
      </c>
      <c r="N108" s="203" t="e">
        <v>#REF!</v>
      </c>
      <c r="O108" s="203">
        <v>5989.44</v>
      </c>
      <c r="P108" s="203"/>
      <c r="Q108" s="219"/>
      <c r="R108" s="75"/>
    </row>
    <row r="109" spans="2:18" ht="25.5" hidden="1" x14ac:dyDescent="0.25">
      <c r="B109" s="192" t="s">
        <v>659</v>
      </c>
      <c r="C109" s="192" t="s">
        <v>795</v>
      </c>
      <c r="D109" s="192" t="s">
        <v>46</v>
      </c>
      <c r="E109" s="325" t="s">
        <v>47</v>
      </c>
      <c r="F109" s="192" t="s">
        <v>659</v>
      </c>
      <c r="G109" s="201">
        <v>103670</v>
      </c>
      <c r="H109" s="191" t="s">
        <v>1107</v>
      </c>
      <c r="I109" s="192" t="s">
        <v>1096</v>
      </c>
      <c r="J109" s="203">
        <v>10.199999999999999</v>
      </c>
      <c r="K109" s="193" t="s">
        <v>1108</v>
      </c>
      <c r="L109" s="202">
        <v>0</v>
      </c>
      <c r="M109" s="203">
        <v>297.19</v>
      </c>
      <c r="N109" s="203" t="e">
        <v>#REF!</v>
      </c>
      <c r="O109" s="203">
        <v>3031.33</v>
      </c>
      <c r="P109" s="203"/>
      <c r="Q109" s="219"/>
      <c r="R109" s="75"/>
    </row>
    <row r="110" spans="2:18" hidden="1" x14ac:dyDescent="0.25">
      <c r="B110" s="346" t="s">
        <v>559</v>
      </c>
      <c r="C110" s="346"/>
      <c r="D110" s="346"/>
      <c r="E110" s="347"/>
      <c r="F110" s="346"/>
      <c r="G110" s="346"/>
      <c r="H110" s="343" t="s">
        <v>669</v>
      </c>
      <c r="I110" s="348"/>
      <c r="J110" s="349"/>
      <c r="K110" s="350"/>
      <c r="L110" s="350"/>
      <c r="M110" s="349"/>
      <c r="N110" s="349" t="e">
        <v>#REF!</v>
      </c>
      <c r="O110" s="351"/>
      <c r="P110" s="203"/>
      <c r="Q110" s="219"/>
      <c r="R110" s="75"/>
    </row>
    <row r="111" spans="2:18" ht="38.25" hidden="1" x14ac:dyDescent="0.25">
      <c r="B111" s="192" t="s">
        <v>560</v>
      </c>
      <c r="C111" s="192" t="s">
        <v>795</v>
      </c>
      <c r="D111" s="192" t="s">
        <v>46</v>
      </c>
      <c r="E111" s="325" t="s">
        <v>47</v>
      </c>
      <c r="F111" s="192" t="s">
        <v>560</v>
      </c>
      <c r="G111" s="201">
        <v>92761</v>
      </c>
      <c r="H111" s="191" t="s">
        <v>1155</v>
      </c>
      <c r="I111" s="192" t="s">
        <v>717</v>
      </c>
      <c r="J111" s="203">
        <v>85.320000000000007</v>
      </c>
      <c r="K111" s="193" t="s">
        <v>1156</v>
      </c>
      <c r="L111" s="202" t="s">
        <v>1157</v>
      </c>
      <c r="M111" s="203">
        <v>18.32</v>
      </c>
      <c r="N111" s="203" t="e">
        <v>#REF!</v>
      </c>
      <c r="O111" s="203">
        <v>1563.06</v>
      </c>
      <c r="P111" s="203"/>
      <c r="Q111" s="219"/>
      <c r="R111" s="75"/>
    </row>
    <row r="112" spans="2:18" ht="25.5" hidden="1" x14ac:dyDescent="0.25">
      <c r="B112" s="192" t="s">
        <v>561</v>
      </c>
      <c r="C112" s="192" t="s">
        <v>795</v>
      </c>
      <c r="D112" s="192" t="s">
        <v>46</v>
      </c>
      <c r="E112" s="325" t="s">
        <v>47</v>
      </c>
      <c r="F112" s="192" t="s">
        <v>561</v>
      </c>
      <c r="G112" s="201">
        <v>93205</v>
      </c>
      <c r="H112" s="191" t="s">
        <v>1158</v>
      </c>
      <c r="I112" s="192" t="s">
        <v>104</v>
      </c>
      <c r="J112" s="203">
        <v>54</v>
      </c>
      <c r="K112" s="193" t="s">
        <v>1159</v>
      </c>
      <c r="L112" s="202" t="s">
        <v>1160</v>
      </c>
      <c r="M112" s="203">
        <v>46.33</v>
      </c>
      <c r="N112" s="203" t="e">
        <v>#REF!</v>
      </c>
      <c r="O112" s="203">
        <v>2501.8200000000002</v>
      </c>
      <c r="P112" s="203"/>
      <c r="Q112" s="219"/>
      <c r="R112" s="75"/>
    </row>
    <row r="113" spans="2:18" hidden="1" x14ac:dyDescent="0.25">
      <c r="B113" s="346" t="s">
        <v>671</v>
      </c>
      <c r="C113" s="346"/>
      <c r="D113" s="346"/>
      <c r="E113" s="347"/>
      <c r="F113" s="346"/>
      <c r="G113" s="346"/>
      <c r="H113" s="343" t="s">
        <v>497</v>
      </c>
      <c r="I113" s="348"/>
      <c r="J113" s="349"/>
      <c r="K113" s="350"/>
      <c r="L113" s="350"/>
      <c r="M113" s="349"/>
      <c r="N113" s="349" t="e">
        <v>#REF!</v>
      </c>
      <c r="O113" s="351"/>
      <c r="P113" s="203"/>
      <c r="Q113" s="219"/>
      <c r="R113" s="75"/>
    </row>
    <row r="114" spans="2:18" ht="25.5" hidden="1" x14ac:dyDescent="0.25">
      <c r="B114" s="192" t="s">
        <v>672</v>
      </c>
      <c r="C114" s="192" t="s">
        <v>795</v>
      </c>
      <c r="D114" s="192" t="s">
        <v>46</v>
      </c>
      <c r="E114" s="325" t="s">
        <v>47</v>
      </c>
      <c r="F114" s="192" t="s">
        <v>672</v>
      </c>
      <c r="G114" s="201">
        <v>103076</v>
      </c>
      <c r="H114" s="191" t="s">
        <v>1167</v>
      </c>
      <c r="I114" s="192" t="s">
        <v>38</v>
      </c>
      <c r="J114" s="203">
        <v>22.518000000000001</v>
      </c>
      <c r="K114" s="193" t="s">
        <v>1168</v>
      </c>
      <c r="L114" s="202" t="s">
        <v>1169</v>
      </c>
      <c r="M114" s="203">
        <v>191.67</v>
      </c>
      <c r="N114" s="203" t="e">
        <v>#REF!</v>
      </c>
      <c r="O114" s="203">
        <v>4316.0200000000004</v>
      </c>
      <c r="P114" s="203"/>
      <c r="Q114" s="219"/>
      <c r="R114" s="75"/>
    </row>
    <row r="115" spans="2:18" hidden="1" x14ac:dyDescent="0.25">
      <c r="B115" s="158" t="s">
        <v>562</v>
      </c>
      <c r="C115" s="158"/>
      <c r="D115" s="158"/>
      <c r="E115" s="327"/>
      <c r="F115" s="158"/>
      <c r="G115" s="158"/>
      <c r="H115" s="159" t="s">
        <v>498</v>
      </c>
      <c r="I115" s="212"/>
      <c r="J115" s="214"/>
      <c r="K115" s="213"/>
      <c r="L115" s="213"/>
      <c r="M115" s="214"/>
      <c r="N115" s="214"/>
      <c r="O115" s="328"/>
      <c r="P115" s="203"/>
      <c r="Q115" s="219"/>
      <c r="R115" s="75"/>
    </row>
    <row r="116" spans="2:18" hidden="1" x14ac:dyDescent="0.25">
      <c r="B116" s="346" t="s">
        <v>563</v>
      </c>
      <c r="C116" s="346"/>
      <c r="D116" s="346"/>
      <c r="E116" s="347"/>
      <c r="F116" s="346"/>
      <c r="G116" s="346"/>
      <c r="H116" s="343" t="s">
        <v>499</v>
      </c>
      <c r="I116" s="348"/>
      <c r="J116" s="349"/>
      <c r="K116" s="350"/>
      <c r="L116" s="350"/>
      <c r="M116" s="349"/>
      <c r="N116" s="349" t="e">
        <v>#REF!</v>
      </c>
      <c r="O116" s="351"/>
      <c r="P116" s="203"/>
      <c r="Q116" s="219"/>
      <c r="R116" s="75"/>
    </row>
    <row r="117" spans="2:18" ht="38.25" hidden="1" x14ac:dyDescent="0.25">
      <c r="B117" s="192" t="s">
        <v>699</v>
      </c>
      <c r="C117" s="192" t="s">
        <v>795</v>
      </c>
      <c r="D117" s="192" t="s">
        <v>46</v>
      </c>
      <c r="E117" s="325" t="s">
        <v>47</v>
      </c>
      <c r="F117" s="192" t="s">
        <v>699</v>
      </c>
      <c r="G117" s="201">
        <v>103338</v>
      </c>
      <c r="H117" s="191" t="s">
        <v>1161</v>
      </c>
      <c r="I117" s="192" t="s">
        <v>38</v>
      </c>
      <c r="J117" s="203">
        <v>49.320000000000007</v>
      </c>
      <c r="K117" s="193" t="s">
        <v>1162</v>
      </c>
      <c r="L117" s="202" t="s">
        <v>1163</v>
      </c>
      <c r="M117" s="203">
        <v>116</v>
      </c>
      <c r="N117" s="203" t="e">
        <v>#REF!</v>
      </c>
      <c r="O117" s="203">
        <v>5721.12</v>
      </c>
      <c r="P117" s="203"/>
      <c r="Q117" s="219"/>
      <c r="R117" s="75"/>
    </row>
    <row r="118" spans="2:18" hidden="1" x14ac:dyDescent="0.25">
      <c r="B118" s="346" t="s">
        <v>564</v>
      </c>
      <c r="C118" s="346"/>
      <c r="D118" s="346"/>
      <c r="E118" s="347"/>
      <c r="F118" s="346"/>
      <c r="G118" s="346"/>
      <c r="H118" s="343" t="s">
        <v>425</v>
      </c>
      <c r="I118" s="348"/>
      <c r="J118" s="349"/>
      <c r="K118" s="350"/>
      <c r="L118" s="350"/>
      <c r="M118" s="349"/>
      <c r="N118" s="349" t="e">
        <v>#REF!</v>
      </c>
      <c r="O118" s="351"/>
      <c r="P118" s="203"/>
      <c r="Q118" s="219"/>
      <c r="R118" s="75"/>
    </row>
    <row r="119" spans="2:18" ht="25.5" hidden="1" x14ac:dyDescent="0.25">
      <c r="B119" s="192" t="s">
        <v>565</v>
      </c>
      <c r="C119" s="192" t="s">
        <v>795</v>
      </c>
      <c r="D119" s="192" t="s">
        <v>46</v>
      </c>
      <c r="E119" s="325" t="s">
        <v>47</v>
      </c>
      <c r="F119" s="192" t="s">
        <v>565</v>
      </c>
      <c r="G119" s="201">
        <v>99861</v>
      </c>
      <c r="H119" s="191" t="s">
        <v>1170</v>
      </c>
      <c r="I119" s="192" t="s">
        <v>38</v>
      </c>
      <c r="J119" s="203">
        <v>103.57200000000002</v>
      </c>
      <c r="K119" s="193" t="s">
        <v>1171</v>
      </c>
      <c r="L119" s="202" t="s">
        <v>1172</v>
      </c>
      <c r="M119" s="203">
        <v>722.39</v>
      </c>
      <c r="N119" s="203" t="e">
        <v>#REF!</v>
      </c>
      <c r="O119" s="203">
        <v>74819.37</v>
      </c>
      <c r="P119" s="203"/>
      <c r="Q119" s="219"/>
      <c r="R119" s="75"/>
    </row>
    <row r="120" spans="2:18" hidden="1" x14ac:dyDescent="0.25">
      <c r="B120" s="346" t="s">
        <v>566</v>
      </c>
      <c r="C120" s="346"/>
      <c r="D120" s="346"/>
      <c r="E120" s="347"/>
      <c r="F120" s="346"/>
      <c r="G120" s="346"/>
      <c r="H120" s="343" t="s">
        <v>500</v>
      </c>
      <c r="I120" s="348"/>
      <c r="J120" s="349"/>
      <c r="K120" s="350"/>
      <c r="L120" s="350"/>
      <c r="M120" s="349"/>
      <c r="N120" s="349" t="e">
        <v>#REF!</v>
      </c>
      <c r="O120" s="351"/>
      <c r="P120" s="203"/>
      <c r="Q120" s="219"/>
      <c r="R120" s="75"/>
    </row>
    <row r="121" spans="2:18" ht="38.25" hidden="1" x14ac:dyDescent="0.25">
      <c r="B121" s="192" t="s">
        <v>567</v>
      </c>
      <c r="C121" s="192" t="s">
        <v>795</v>
      </c>
      <c r="D121" s="192" t="s">
        <v>46</v>
      </c>
      <c r="E121" s="325" t="s">
        <v>49</v>
      </c>
      <c r="F121" s="192" t="s">
        <v>567</v>
      </c>
      <c r="G121" s="201" t="s">
        <v>271</v>
      </c>
      <c r="H121" s="191" t="s">
        <v>633</v>
      </c>
      <c r="I121" s="192" t="s">
        <v>104</v>
      </c>
      <c r="J121" s="203">
        <v>8</v>
      </c>
      <c r="K121" s="193">
        <v>731.83999999999992</v>
      </c>
      <c r="L121" s="202">
        <v>0</v>
      </c>
      <c r="M121" s="203">
        <v>894.42</v>
      </c>
      <c r="N121" s="203" t="e">
        <v>#REF!</v>
      </c>
      <c r="O121" s="203">
        <v>7155.36</v>
      </c>
      <c r="P121" s="203"/>
      <c r="Q121" s="219"/>
      <c r="R121" s="75"/>
    </row>
    <row r="122" spans="2:18" hidden="1" x14ac:dyDescent="0.25">
      <c r="B122" s="346" t="s">
        <v>568</v>
      </c>
      <c r="C122" s="346"/>
      <c r="D122" s="346"/>
      <c r="E122" s="347"/>
      <c r="F122" s="346"/>
      <c r="G122" s="346"/>
      <c r="H122" s="343" t="s">
        <v>106</v>
      </c>
      <c r="I122" s="348"/>
      <c r="J122" s="349"/>
      <c r="K122" s="350"/>
      <c r="L122" s="350"/>
      <c r="M122" s="349"/>
      <c r="N122" s="349" t="e">
        <v>#REF!</v>
      </c>
      <c r="O122" s="351"/>
      <c r="P122" s="203"/>
      <c r="Q122" s="219"/>
      <c r="R122" s="75"/>
    </row>
    <row r="123" spans="2:18" ht="25.5" hidden="1" x14ac:dyDescent="0.25">
      <c r="B123" s="192" t="s">
        <v>569</v>
      </c>
      <c r="C123" s="192" t="s">
        <v>795</v>
      </c>
      <c r="D123" s="192" t="s">
        <v>46</v>
      </c>
      <c r="E123" s="325" t="s">
        <v>47</v>
      </c>
      <c r="F123" s="192" t="s">
        <v>569</v>
      </c>
      <c r="G123" s="201">
        <v>88489</v>
      </c>
      <c r="H123" s="191" t="s">
        <v>1173</v>
      </c>
      <c r="I123" s="192" t="s">
        <v>38</v>
      </c>
      <c r="J123" s="203">
        <v>103.68</v>
      </c>
      <c r="K123" s="193" t="s">
        <v>1174</v>
      </c>
      <c r="L123" s="202" t="s">
        <v>1175</v>
      </c>
      <c r="M123" s="203">
        <v>16.489999999999998</v>
      </c>
      <c r="N123" s="203" t="e">
        <v>#REF!</v>
      </c>
      <c r="O123" s="203">
        <v>1709.68</v>
      </c>
      <c r="P123" s="203"/>
      <c r="Q123" s="219"/>
      <c r="R123" s="75"/>
    </row>
    <row r="124" spans="2:18" ht="38.25" hidden="1" x14ac:dyDescent="0.25">
      <c r="B124" s="192" t="s">
        <v>570</v>
      </c>
      <c r="C124" s="192" t="s">
        <v>795</v>
      </c>
      <c r="D124" s="192" t="s">
        <v>46</v>
      </c>
      <c r="E124" s="325" t="s">
        <v>47</v>
      </c>
      <c r="F124" s="192" t="s">
        <v>570</v>
      </c>
      <c r="G124" s="201">
        <v>100725</v>
      </c>
      <c r="H124" s="191" t="s">
        <v>1176</v>
      </c>
      <c r="I124" s="192" t="s">
        <v>38</v>
      </c>
      <c r="J124" s="203">
        <v>510.28800000000007</v>
      </c>
      <c r="K124" s="193" t="s">
        <v>1177</v>
      </c>
      <c r="L124" s="202" t="s">
        <v>1178</v>
      </c>
      <c r="M124" s="203">
        <v>25.48</v>
      </c>
      <c r="N124" s="203" t="e">
        <v>#REF!</v>
      </c>
      <c r="O124" s="203">
        <v>13002.13</v>
      </c>
      <c r="P124" s="203"/>
      <c r="Q124" s="219"/>
      <c r="R124" s="75"/>
    </row>
    <row r="125" spans="2:18" hidden="1" x14ac:dyDescent="0.25">
      <c r="B125" s="192"/>
      <c r="C125" s="192"/>
      <c r="D125" s="192"/>
      <c r="E125" s="325"/>
      <c r="F125" s="192"/>
      <c r="G125" s="201"/>
      <c r="H125" s="191"/>
      <c r="I125" s="192"/>
      <c r="J125" s="203"/>
      <c r="K125" s="193"/>
      <c r="L125" s="202"/>
      <c r="M125" s="203"/>
      <c r="N125" s="203"/>
      <c r="O125" s="203"/>
      <c r="P125" s="203"/>
      <c r="Q125" s="219"/>
      <c r="R125" s="75"/>
    </row>
    <row r="126" spans="2:18" x14ac:dyDescent="0.25">
      <c r="B126" s="53" t="s">
        <v>295</v>
      </c>
      <c r="C126" s="53"/>
      <c r="D126" s="53"/>
      <c r="E126" s="326"/>
      <c r="F126" s="53"/>
      <c r="G126" s="53"/>
      <c r="H126" s="54" t="s">
        <v>501</v>
      </c>
      <c r="I126" s="207"/>
      <c r="J126" s="209"/>
      <c r="K126" s="208"/>
      <c r="L126" s="208"/>
      <c r="M126" s="209"/>
      <c r="N126" s="209"/>
      <c r="O126" s="483">
        <v>340478.51999999984</v>
      </c>
      <c r="P126" s="210" t="e">
        <v>#REF!</v>
      </c>
      <c r="Q126" s="200">
        <v>396089.55</v>
      </c>
      <c r="R126" s="272"/>
    </row>
    <row r="127" spans="2:18" hidden="1" x14ac:dyDescent="0.25">
      <c r="B127" s="158" t="s">
        <v>296</v>
      </c>
      <c r="C127" s="158"/>
      <c r="D127" s="158"/>
      <c r="E127" s="327"/>
      <c r="F127" s="158"/>
      <c r="G127" s="158"/>
      <c r="H127" s="159" t="s">
        <v>485</v>
      </c>
      <c r="I127" s="212"/>
      <c r="J127" s="214"/>
      <c r="K127" s="213"/>
      <c r="L127" s="213"/>
      <c r="M127" s="214"/>
      <c r="N127" s="214"/>
      <c r="O127" s="328"/>
      <c r="P127" s="210"/>
      <c r="Q127" s="219"/>
      <c r="R127" s="75"/>
    </row>
    <row r="128" spans="2:18" ht="25.5" hidden="1" x14ac:dyDescent="0.25">
      <c r="B128" s="192" t="s">
        <v>571</v>
      </c>
      <c r="C128" s="192" t="s">
        <v>795</v>
      </c>
      <c r="D128" s="211" t="s">
        <v>46</v>
      </c>
      <c r="E128" s="325" t="s">
        <v>47</v>
      </c>
      <c r="F128" s="192" t="s">
        <v>571</v>
      </c>
      <c r="G128" s="337">
        <v>99059</v>
      </c>
      <c r="H128" s="191" t="s">
        <v>1088</v>
      </c>
      <c r="I128" s="192" t="s">
        <v>104</v>
      </c>
      <c r="J128" s="203">
        <v>772.80000000000007</v>
      </c>
      <c r="K128" s="193" t="s">
        <v>1089</v>
      </c>
      <c r="L128" s="202" t="s">
        <v>1090</v>
      </c>
      <c r="M128" s="203">
        <v>65.83</v>
      </c>
      <c r="N128" s="203" t="e">
        <v>#REF!</v>
      </c>
      <c r="O128" s="203">
        <v>50873.42</v>
      </c>
      <c r="P128" s="203" t="e">
        <v>#REF!</v>
      </c>
      <c r="Q128" s="219"/>
      <c r="R128" s="75"/>
    </row>
    <row r="129" spans="2:18" hidden="1" x14ac:dyDescent="0.25">
      <c r="B129" s="158" t="s">
        <v>429</v>
      </c>
      <c r="C129" s="158"/>
      <c r="D129" s="158"/>
      <c r="E129" s="327"/>
      <c r="F129" s="158"/>
      <c r="G129" s="158"/>
      <c r="H129" s="159" t="s">
        <v>487</v>
      </c>
      <c r="I129" s="212"/>
      <c r="J129" s="214"/>
      <c r="K129" s="213"/>
      <c r="L129" s="213"/>
      <c r="M129" s="214"/>
      <c r="N129" s="214"/>
      <c r="O129" s="328"/>
      <c r="P129" s="203">
        <v>0</v>
      </c>
      <c r="Q129" s="219"/>
      <c r="R129" s="75"/>
    </row>
    <row r="130" spans="2:18" ht="25.5" hidden="1" x14ac:dyDescent="0.25">
      <c r="B130" s="192" t="s">
        <v>572</v>
      </c>
      <c r="C130" s="192" t="s">
        <v>795</v>
      </c>
      <c r="D130" s="211" t="s">
        <v>46</v>
      </c>
      <c r="E130" s="325" t="s">
        <v>47</v>
      </c>
      <c r="F130" s="211" t="s">
        <v>572</v>
      </c>
      <c r="G130" s="201">
        <v>98524</v>
      </c>
      <c r="H130" s="191" t="s">
        <v>1093</v>
      </c>
      <c r="I130" s="192" t="s">
        <v>38</v>
      </c>
      <c r="J130" s="203">
        <v>52.04</v>
      </c>
      <c r="K130" s="193" t="s">
        <v>1094</v>
      </c>
      <c r="L130" s="202" t="s">
        <v>1094</v>
      </c>
      <c r="M130" s="203">
        <v>3.26</v>
      </c>
      <c r="N130" s="203" t="e">
        <v>#REF!</v>
      </c>
      <c r="O130" s="203">
        <v>169.65</v>
      </c>
      <c r="P130" s="203"/>
      <c r="Q130" s="219"/>
      <c r="R130" s="75"/>
    </row>
    <row r="131" spans="2:18" hidden="1" x14ac:dyDescent="0.25">
      <c r="B131" s="158" t="s">
        <v>430</v>
      </c>
      <c r="C131" s="158"/>
      <c r="D131" s="158"/>
      <c r="E131" s="327"/>
      <c r="F131" s="158"/>
      <c r="G131" s="158"/>
      <c r="H131" s="159" t="s">
        <v>488</v>
      </c>
      <c r="I131" s="212"/>
      <c r="J131" s="214"/>
      <c r="K131" s="213"/>
      <c r="L131" s="213"/>
      <c r="M131" s="214"/>
      <c r="N131" s="214"/>
      <c r="O131" s="328"/>
      <c r="P131" s="203"/>
      <c r="Q131" s="219"/>
      <c r="R131" s="75"/>
    </row>
    <row r="132" spans="2:18" hidden="1" x14ac:dyDescent="0.25">
      <c r="B132" s="346" t="s">
        <v>573</v>
      </c>
      <c r="C132" s="346"/>
      <c r="D132" s="346"/>
      <c r="E132" s="347"/>
      <c r="F132" s="346"/>
      <c r="G132" s="346"/>
      <c r="H132" s="343" t="s">
        <v>489</v>
      </c>
      <c r="I132" s="348"/>
      <c r="J132" s="349"/>
      <c r="K132" s="350"/>
      <c r="L132" s="350"/>
      <c r="M132" s="349"/>
      <c r="N132" s="349" t="e">
        <v>#REF!</v>
      </c>
      <c r="O132" s="351"/>
      <c r="P132" s="203"/>
      <c r="Q132" s="219"/>
      <c r="R132" s="75"/>
    </row>
    <row r="133" spans="2:18" ht="38.25" hidden="1" x14ac:dyDescent="0.25">
      <c r="B133" s="192" t="s">
        <v>574</v>
      </c>
      <c r="C133" s="192" t="s">
        <v>795</v>
      </c>
      <c r="D133" s="192" t="s">
        <v>46</v>
      </c>
      <c r="E133" s="325" t="s">
        <v>47</v>
      </c>
      <c r="F133" s="192" t="s">
        <v>574</v>
      </c>
      <c r="G133" s="201">
        <v>101174</v>
      </c>
      <c r="H133" s="191" t="s">
        <v>1104</v>
      </c>
      <c r="I133" s="192" t="s">
        <v>104</v>
      </c>
      <c r="J133" s="203" t="e">
        <v>#N/A</v>
      </c>
      <c r="K133" s="193" t="s">
        <v>1105</v>
      </c>
      <c r="L133" s="202" t="s">
        <v>1106</v>
      </c>
      <c r="M133" s="203">
        <v>96.96</v>
      </c>
      <c r="N133" s="203" t="e">
        <v>#REF!</v>
      </c>
      <c r="O133" s="203" t="e">
        <v>#N/A</v>
      </c>
      <c r="P133" s="203"/>
      <c r="Q133" s="219"/>
      <c r="R133" s="75"/>
    </row>
    <row r="134" spans="2:18" ht="25.5" hidden="1" x14ac:dyDescent="0.25">
      <c r="B134" s="192" t="s">
        <v>575</v>
      </c>
      <c r="C134" s="192" t="s">
        <v>795</v>
      </c>
      <c r="D134" s="192" t="s">
        <v>46</v>
      </c>
      <c r="E134" s="325" t="s">
        <v>47</v>
      </c>
      <c r="F134" s="192" t="s">
        <v>575</v>
      </c>
      <c r="G134" s="201">
        <v>103670</v>
      </c>
      <c r="H134" s="191" t="s">
        <v>1107</v>
      </c>
      <c r="I134" s="192" t="s">
        <v>1096</v>
      </c>
      <c r="J134" s="203" t="e">
        <v>#N/A</v>
      </c>
      <c r="K134" s="193" t="s">
        <v>1108</v>
      </c>
      <c r="L134" s="202">
        <v>0</v>
      </c>
      <c r="M134" s="203">
        <v>297.19</v>
      </c>
      <c r="N134" s="203" t="e">
        <v>#REF!</v>
      </c>
      <c r="O134" s="203" t="e">
        <v>#N/A</v>
      </c>
      <c r="P134" s="203"/>
      <c r="Q134" s="219"/>
      <c r="R134" s="75"/>
    </row>
    <row r="135" spans="2:18" ht="25.5" hidden="1" x14ac:dyDescent="0.25">
      <c r="B135" s="192" t="s">
        <v>675</v>
      </c>
      <c r="C135" s="192" t="s">
        <v>795</v>
      </c>
      <c r="D135" s="192" t="s">
        <v>46</v>
      </c>
      <c r="E135" s="325" t="s">
        <v>47</v>
      </c>
      <c r="F135" s="192" t="s">
        <v>675</v>
      </c>
      <c r="G135" s="201">
        <v>95601</v>
      </c>
      <c r="H135" s="191" t="s">
        <v>1109</v>
      </c>
      <c r="I135" s="192" t="s">
        <v>101</v>
      </c>
      <c r="J135" s="203" t="e">
        <v>#N/A</v>
      </c>
      <c r="K135" s="193" t="s">
        <v>1110</v>
      </c>
      <c r="L135" s="202" t="s">
        <v>1111</v>
      </c>
      <c r="M135" s="203">
        <v>20.38</v>
      </c>
      <c r="N135" s="203" t="e">
        <v>#REF!</v>
      </c>
      <c r="O135" s="203" t="e">
        <v>#N/A</v>
      </c>
      <c r="P135" s="203"/>
      <c r="Q135" s="219"/>
      <c r="R135" s="75"/>
    </row>
    <row r="136" spans="2:18" ht="25.5" hidden="1" x14ac:dyDescent="0.25">
      <c r="B136" s="192" t="s">
        <v>676</v>
      </c>
      <c r="C136" s="192" t="s">
        <v>795</v>
      </c>
      <c r="D136" s="192" t="s">
        <v>46</v>
      </c>
      <c r="E136" s="325" t="s">
        <v>47</v>
      </c>
      <c r="F136" s="192" t="s">
        <v>676</v>
      </c>
      <c r="G136" s="201">
        <v>96543</v>
      </c>
      <c r="H136" s="191" t="s">
        <v>1112</v>
      </c>
      <c r="I136" s="192" t="s">
        <v>717</v>
      </c>
      <c r="J136" s="203" t="e">
        <v>#N/A</v>
      </c>
      <c r="K136" s="193" t="s">
        <v>1113</v>
      </c>
      <c r="L136" s="202" t="s">
        <v>1114</v>
      </c>
      <c r="M136" s="203">
        <v>22.71</v>
      </c>
      <c r="N136" s="203" t="e">
        <v>#REF!</v>
      </c>
      <c r="O136" s="203" t="e">
        <v>#N/A</v>
      </c>
      <c r="P136" s="203"/>
      <c r="Q136" s="219"/>
      <c r="R136" s="75"/>
    </row>
    <row r="137" spans="2:18" ht="25.5" hidden="1" x14ac:dyDescent="0.25">
      <c r="B137" s="192" t="s">
        <v>677</v>
      </c>
      <c r="C137" s="192" t="s">
        <v>795</v>
      </c>
      <c r="D137" s="192" t="s">
        <v>46</v>
      </c>
      <c r="E137" s="325" t="s">
        <v>47</v>
      </c>
      <c r="F137" s="192" t="s">
        <v>677</v>
      </c>
      <c r="G137" s="201">
        <v>96546</v>
      </c>
      <c r="H137" s="191" t="s">
        <v>1115</v>
      </c>
      <c r="I137" s="192" t="s">
        <v>717</v>
      </c>
      <c r="J137" s="203" t="e">
        <v>#N/A</v>
      </c>
      <c r="K137" s="193" t="s">
        <v>1116</v>
      </c>
      <c r="L137" s="202" t="s">
        <v>1117</v>
      </c>
      <c r="M137" s="203">
        <v>18.489999999999998</v>
      </c>
      <c r="N137" s="203" t="e">
        <v>#REF!</v>
      </c>
      <c r="O137" s="203" t="e">
        <v>#N/A</v>
      </c>
      <c r="P137" s="203"/>
      <c r="Q137" s="219"/>
      <c r="R137" s="75"/>
    </row>
    <row r="138" spans="2:18" hidden="1" x14ac:dyDescent="0.25">
      <c r="B138" s="346" t="s">
        <v>576</v>
      </c>
      <c r="C138" s="346"/>
      <c r="D138" s="346"/>
      <c r="E138" s="347"/>
      <c r="F138" s="346"/>
      <c r="G138" s="346"/>
      <c r="H138" s="343" t="s">
        <v>490</v>
      </c>
      <c r="I138" s="348"/>
      <c r="J138" s="349"/>
      <c r="K138" s="350"/>
      <c r="L138" s="350"/>
      <c r="M138" s="349"/>
      <c r="N138" s="349" t="e">
        <v>#REF!</v>
      </c>
      <c r="O138" s="351"/>
      <c r="P138" s="203"/>
      <c r="Q138" s="219"/>
      <c r="R138" s="75"/>
    </row>
    <row r="139" spans="2:18" ht="25.5" hidden="1" x14ac:dyDescent="0.25">
      <c r="B139" s="192" t="s">
        <v>577</v>
      </c>
      <c r="C139" s="192" t="s">
        <v>795</v>
      </c>
      <c r="D139" s="211" t="s">
        <v>46</v>
      </c>
      <c r="E139" s="325" t="s">
        <v>47</v>
      </c>
      <c r="F139" s="211" t="s">
        <v>577</v>
      </c>
      <c r="G139" s="201">
        <v>96523</v>
      </c>
      <c r="H139" s="191" t="s">
        <v>1118</v>
      </c>
      <c r="I139" s="192" t="s">
        <v>1096</v>
      </c>
      <c r="J139" s="203" t="e">
        <v>#N/A</v>
      </c>
      <c r="K139" s="193" t="s">
        <v>1119</v>
      </c>
      <c r="L139" s="202" t="s">
        <v>1119</v>
      </c>
      <c r="M139" s="203">
        <v>99.2</v>
      </c>
      <c r="N139" s="203" t="e">
        <v>#REF!</v>
      </c>
      <c r="O139" s="203" t="e">
        <v>#N/A</v>
      </c>
      <c r="P139" s="203"/>
      <c r="Q139" s="219"/>
      <c r="R139" s="75"/>
    </row>
    <row r="140" spans="2:18" ht="25.5" hidden="1" x14ac:dyDescent="0.25">
      <c r="B140" s="192" t="s">
        <v>578</v>
      </c>
      <c r="C140" s="192" t="s">
        <v>795</v>
      </c>
      <c r="D140" s="211" t="s">
        <v>46</v>
      </c>
      <c r="E140" s="325" t="s">
        <v>47</v>
      </c>
      <c r="F140" s="211" t="s">
        <v>578</v>
      </c>
      <c r="G140" s="201">
        <v>96617</v>
      </c>
      <c r="H140" s="191" t="s">
        <v>1120</v>
      </c>
      <c r="I140" s="192" t="s">
        <v>38</v>
      </c>
      <c r="J140" s="203" t="e">
        <v>#N/A</v>
      </c>
      <c r="K140" s="193" t="s">
        <v>1121</v>
      </c>
      <c r="L140" s="202" t="s">
        <v>1122</v>
      </c>
      <c r="M140" s="203">
        <v>21.02</v>
      </c>
      <c r="N140" s="203" t="e">
        <v>#REF!</v>
      </c>
      <c r="O140" s="203" t="e">
        <v>#N/A</v>
      </c>
      <c r="P140" s="203"/>
      <c r="Q140" s="219"/>
      <c r="R140" s="75"/>
    </row>
    <row r="141" spans="2:18" ht="38.25" hidden="1" x14ac:dyDescent="0.25">
      <c r="B141" s="192" t="s">
        <v>579</v>
      </c>
      <c r="C141" s="192" t="s">
        <v>795</v>
      </c>
      <c r="D141" s="211" t="s">
        <v>46</v>
      </c>
      <c r="E141" s="325" t="s">
        <v>47</v>
      </c>
      <c r="F141" s="211" t="s">
        <v>579</v>
      </c>
      <c r="G141" s="201">
        <v>96540</v>
      </c>
      <c r="H141" s="191" t="s">
        <v>1123</v>
      </c>
      <c r="I141" s="192" t="s">
        <v>38</v>
      </c>
      <c r="J141" s="203" t="e">
        <v>#N/A</v>
      </c>
      <c r="K141" s="193" t="s">
        <v>1124</v>
      </c>
      <c r="L141" s="202" t="s">
        <v>1125</v>
      </c>
      <c r="M141" s="203">
        <v>148.76</v>
      </c>
      <c r="N141" s="203" t="e">
        <v>#REF!</v>
      </c>
      <c r="O141" s="203" t="e">
        <v>#N/A</v>
      </c>
      <c r="P141" s="203"/>
      <c r="Q141" s="219"/>
      <c r="R141" s="75"/>
    </row>
    <row r="142" spans="2:18" ht="25.5" hidden="1" x14ac:dyDescent="0.25">
      <c r="B142" s="192" t="s">
        <v>678</v>
      </c>
      <c r="C142" s="192" t="s">
        <v>795</v>
      </c>
      <c r="D142" s="211" t="s">
        <v>46</v>
      </c>
      <c r="E142" s="325" t="s">
        <v>47</v>
      </c>
      <c r="F142" s="211" t="s">
        <v>678</v>
      </c>
      <c r="G142" s="201">
        <v>96543</v>
      </c>
      <c r="H142" s="191" t="s">
        <v>1112</v>
      </c>
      <c r="I142" s="192" t="s">
        <v>717</v>
      </c>
      <c r="J142" s="203" t="e">
        <v>#N/A</v>
      </c>
      <c r="K142" s="193" t="s">
        <v>1113</v>
      </c>
      <c r="L142" s="202" t="s">
        <v>1114</v>
      </c>
      <c r="M142" s="203">
        <v>22.71</v>
      </c>
      <c r="N142" s="203" t="e">
        <v>#REF!</v>
      </c>
      <c r="O142" s="203" t="e">
        <v>#N/A</v>
      </c>
      <c r="P142" s="203"/>
      <c r="Q142" s="219"/>
      <c r="R142" s="75"/>
    </row>
    <row r="143" spans="2:18" ht="25.5" hidden="1" x14ac:dyDescent="0.25">
      <c r="B143" s="192" t="s">
        <v>679</v>
      </c>
      <c r="C143" s="192" t="s">
        <v>795</v>
      </c>
      <c r="D143" s="211" t="s">
        <v>46</v>
      </c>
      <c r="E143" s="325" t="s">
        <v>47</v>
      </c>
      <c r="F143" s="211" t="s">
        <v>679</v>
      </c>
      <c r="G143" s="201">
        <v>96544</v>
      </c>
      <c r="H143" s="191" t="s">
        <v>1179</v>
      </c>
      <c r="I143" s="192" t="s">
        <v>717</v>
      </c>
      <c r="J143" s="203" t="e">
        <v>#N/A</v>
      </c>
      <c r="K143" s="193" t="s">
        <v>1180</v>
      </c>
      <c r="L143" s="202" t="s">
        <v>1181</v>
      </c>
      <c r="M143" s="203">
        <v>21.7</v>
      </c>
      <c r="N143" s="203" t="e">
        <v>#REF!</v>
      </c>
      <c r="O143" s="203" t="e">
        <v>#N/A</v>
      </c>
      <c r="P143" s="203"/>
      <c r="Q143" s="219"/>
      <c r="R143" s="75"/>
    </row>
    <row r="144" spans="2:18" ht="25.5" hidden="1" x14ac:dyDescent="0.25">
      <c r="B144" s="192" t="s">
        <v>680</v>
      </c>
      <c r="C144" s="192" t="s">
        <v>795</v>
      </c>
      <c r="D144" s="211" t="s">
        <v>46</v>
      </c>
      <c r="E144" s="325" t="s">
        <v>47</v>
      </c>
      <c r="F144" s="211" t="s">
        <v>680</v>
      </c>
      <c r="G144" s="201">
        <v>96546</v>
      </c>
      <c r="H144" s="191" t="s">
        <v>1115</v>
      </c>
      <c r="I144" s="192" t="s">
        <v>717</v>
      </c>
      <c r="J144" s="203" t="e">
        <v>#N/A</v>
      </c>
      <c r="K144" s="193" t="s">
        <v>1116</v>
      </c>
      <c r="L144" s="202" t="s">
        <v>1117</v>
      </c>
      <c r="M144" s="203">
        <v>18.489999999999998</v>
      </c>
      <c r="N144" s="203" t="e">
        <v>#REF!</v>
      </c>
      <c r="O144" s="203" t="e">
        <v>#N/A</v>
      </c>
      <c r="P144" s="203"/>
      <c r="Q144" s="219"/>
      <c r="R144" s="75"/>
    </row>
    <row r="145" spans="2:18" ht="25.5" hidden="1" x14ac:dyDescent="0.25">
      <c r="B145" s="192" t="s">
        <v>681</v>
      </c>
      <c r="C145" s="192" t="s">
        <v>795</v>
      </c>
      <c r="D145" s="211" t="s">
        <v>46</v>
      </c>
      <c r="E145" s="325" t="s">
        <v>47</v>
      </c>
      <c r="F145" s="211" t="s">
        <v>681</v>
      </c>
      <c r="G145" s="201">
        <v>96547</v>
      </c>
      <c r="H145" s="191" t="s">
        <v>1182</v>
      </c>
      <c r="I145" s="192" t="s">
        <v>717</v>
      </c>
      <c r="J145" s="203" t="e">
        <v>#N/A</v>
      </c>
      <c r="K145" s="193" t="s">
        <v>1183</v>
      </c>
      <c r="L145" s="202" t="s">
        <v>1184</v>
      </c>
      <c r="M145" s="203">
        <v>15.66</v>
      </c>
      <c r="N145" s="203" t="e">
        <v>#REF!</v>
      </c>
      <c r="O145" s="203" t="e">
        <v>#N/A</v>
      </c>
      <c r="P145" s="203"/>
      <c r="Q145" s="219"/>
      <c r="R145" s="75"/>
    </row>
    <row r="146" spans="2:18" ht="25.5" hidden="1" x14ac:dyDescent="0.25">
      <c r="B146" s="192" t="s">
        <v>682</v>
      </c>
      <c r="C146" s="192" t="s">
        <v>795</v>
      </c>
      <c r="D146" s="211" t="s">
        <v>46</v>
      </c>
      <c r="E146" s="325" t="s">
        <v>47</v>
      </c>
      <c r="F146" s="211" t="s">
        <v>682</v>
      </c>
      <c r="G146" s="201">
        <v>96548</v>
      </c>
      <c r="H146" s="191" t="s">
        <v>1185</v>
      </c>
      <c r="I146" s="192" t="s">
        <v>717</v>
      </c>
      <c r="J146" s="203" t="e">
        <v>#N/A</v>
      </c>
      <c r="K146" s="193" t="s">
        <v>1186</v>
      </c>
      <c r="L146" s="202" t="s">
        <v>1187</v>
      </c>
      <c r="M146" s="203">
        <v>14.94</v>
      </c>
      <c r="N146" s="203" t="e">
        <v>#REF!</v>
      </c>
      <c r="O146" s="203" t="e">
        <v>#N/A</v>
      </c>
      <c r="P146" s="203"/>
      <c r="Q146" s="219"/>
      <c r="R146" s="75"/>
    </row>
    <row r="147" spans="2:18" ht="38.25" hidden="1" x14ac:dyDescent="0.25">
      <c r="B147" s="192" t="s">
        <v>683</v>
      </c>
      <c r="C147" s="192" t="s">
        <v>795</v>
      </c>
      <c r="D147" s="211" t="s">
        <v>46</v>
      </c>
      <c r="E147" s="325" t="s">
        <v>47</v>
      </c>
      <c r="F147" s="211" t="s">
        <v>683</v>
      </c>
      <c r="G147" s="201">
        <v>94965</v>
      </c>
      <c r="H147" s="191" t="s">
        <v>1126</v>
      </c>
      <c r="I147" s="192" t="s">
        <v>1096</v>
      </c>
      <c r="J147" s="203" t="e">
        <v>#N/A</v>
      </c>
      <c r="K147" s="193" t="s">
        <v>1127</v>
      </c>
      <c r="L147" s="202" t="s">
        <v>1128</v>
      </c>
      <c r="M147" s="203">
        <v>587.20000000000005</v>
      </c>
      <c r="N147" s="203" t="e">
        <v>#REF!</v>
      </c>
      <c r="O147" s="203" t="e">
        <v>#N/A</v>
      </c>
      <c r="P147" s="203"/>
      <c r="Q147" s="219"/>
      <c r="R147" s="75"/>
    </row>
    <row r="148" spans="2:18" ht="25.5" hidden="1" x14ac:dyDescent="0.25">
      <c r="B148" s="192" t="s">
        <v>761</v>
      </c>
      <c r="C148" s="192" t="s">
        <v>795</v>
      </c>
      <c r="D148" s="211" t="s">
        <v>46</v>
      </c>
      <c r="E148" s="325" t="s">
        <v>47</v>
      </c>
      <c r="F148" s="211" t="s">
        <v>761</v>
      </c>
      <c r="G148" s="201">
        <v>103670</v>
      </c>
      <c r="H148" s="191" t="s">
        <v>1107</v>
      </c>
      <c r="I148" s="192" t="s">
        <v>1096</v>
      </c>
      <c r="J148" s="203" t="e">
        <v>#N/A</v>
      </c>
      <c r="K148" s="193" t="s">
        <v>1108</v>
      </c>
      <c r="L148" s="202">
        <v>0</v>
      </c>
      <c r="M148" s="203">
        <v>297.19</v>
      </c>
      <c r="N148" s="203" t="e">
        <v>#REF!</v>
      </c>
      <c r="O148" s="203" t="e">
        <v>#N/A</v>
      </c>
      <c r="P148" s="203"/>
      <c r="Q148" s="219"/>
      <c r="R148" s="75"/>
    </row>
    <row r="149" spans="2:18" ht="25.5" hidden="1" x14ac:dyDescent="0.25">
      <c r="B149" s="192" t="s">
        <v>762</v>
      </c>
      <c r="C149" s="192" t="s">
        <v>795</v>
      </c>
      <c r="D149" s="211" t="s">
        <v>46</v>
      </c>
      <c r="E149" s="325" t="s">
        <v>47</v>
      </c>
      <c r="F149" s="211" t="s">
        <v>762</v>
      </c>
      <c r="G149" s="201">
        <v>98557</v>
      </c>
      <c r="H149" s="191" t="s">
        <v>1129</v>
      </c>
      <c r="I149" s="192" t="s">
        <v>38</v>
      </c>
      <c r="J149" s="203" t="e">
        <v>#N/A</v>
      </c>
      <c r="K149" s="193" t="s">
        <v>1130</v>
      </c>
      <c r="L149" s="202" t="s">
        <v>1131</v>
      </c>
      <c r="M149" s="203">
        <v>49.99</v>
      </c>
      <c r="N149" s="203" t="e">
        <v>#REF!</v>
      </c>
      <c r="O149" s="203" t="e">
        <v>#N/A</v>
      </c>
      <c r="P149" s="203"/>
      <c r="Q149" s="219"/>
      <c r="R149" s="75"/>
    </row>
    <row r="150" spans="2:18" ht="25.5" hidden="1" x14ac:dyDescent="0.25">
      <c r="B150" s="192" t="s">
        <v>763</v>
      </c>
      <c r="C150" s="192" t="s">
        <v>795</v>
      </c>
      <c r="D150" s="211" t="s">
        <v>46</v>
      </c>
      <c r="E150" s="325" t="s">
        <v>47</v>
      </c>
      <c r="F150" s="211" t="s">
        <v>763</v>
      </c>
      <c r="G150" s="201">
        <v>93382</v>
      </c>
      <c r="H150" s="191" t="s">
        <v>1132</v>
      </c>
      <c r="I150" s="192" t="s">
        <v>1096</v>
      </c>
      <c r="J150" s="203" t="e">
        <v>#N/A</v>
      </c>
      <c r="K150" s="193" t="s">
        <v>1133</v>
      </c>
      <c r="L150" s="202" t="s">
        <v>1134</v>
      </c>
      <c r="M150" s="203">
        <v>36.65</v>
      </c>
      <c r="N150" s="203" t="e">
        <v>#REF!</v>
      </c>
      <c r="O150" s="203" t="e">
        <v>#N/A</v>
      </c>
      <c r="P150" s="203"/>
      <c r="Q150" s="219"/>
      <c r="R150" s="75"/>
    </row>
    <row r="151" spans="2:18" hidden="1" x14ac:dyDescent="0.25">
      <c r="B151" s="346" t="s">
        <v>580</v>
      </c>
      <c r="C151" s="346"/>
      <c r="D151" s="346"/>
      <c r="E151" s="347"/>
      <c r="F151" s="346"/>
      <c r="G151" s="346"/>
      <c r="H151" s="343" t="s">
        <v>689</v>
      </c>
      <c r="I151" s="348"/>
      <c r="J151" s="349"/>
      <c r="K151" s="350"/>
      <c r="L151" s="350"/>
      <c r="M151" s="349"/>
      <c r="N151" s="349" t="e">
        <v>#REF!</v>
      </c>
      <c r="O151" s="351"/>
      <c r="P151" s="203"/>
      <c r="Q151" s="219"/>
      <c r="R151" s="75"/>
    </row>
    <row r="152" spans="2:18" ht="25.5" hidden="1" x14ac:dyDescent="0.25">
      <c r="B152" s="192" t="s">
        <v>581</v>
      </c>
      <c r="C152" s="192" t="s">
        <v>795</v>
      </c>
      <c r="D152" s="211" t="s">
        <v>46</v>
      </c>
      <c r="E152" s="325" t="s">
        <v>47</v>
      </c>
      <c r="F152" s="211" t="s">
        <v>581</v>
      </c>
      <c r="G152" s="201">
        <v>96527</v>
      </c>
      <c r="H152" s="191" t="s">
        <v>1135</v>
      </c>
      <c r="I152" s="192" t="s">
        <v>1096</v>
      </c>
      <c r="J152" s="203" t="e">
        <v>#N/A</v>
      </c>
      <c r="K152" s="193" t="s">
        <v>1136</v>
      </c>
      <c r="L152" s="202" t="s">
        <v>1136</v>
      </c>
      <c r="M152" s="203">
        <v>130.33000000000001</v>
      </c>
      <c r="N152" s="203" t="e">
        <v>#REF!</v>
      </c>
      <c r="O152" s="203" t="e">
        <v>#N/A</v>
      </c>
      <c r="P152" s="203"/>
      <c r="Q152" s="219"/>
      <c r="R152" s="75"/>
    </row>
    <row r="153" spans="2:18" ht="38.25" hidden="1" x14ac:dyDescent="0.25">
      <c r="B153" s="192" t="s">
        <v>582</v>
      </c>
      <c r="C153" s="192" t="s">
        <v>795</v>
      </c>
      <c r="D153" s="211" t="s">
        <v>46</v>
      </c>
      <c r="E153" s="325" t="s">
        <v>47</v>
      </c>
      <c r="F153" s="211" t="s">
        <v>582</v>
      </c>
      <c r="G153" s="201">
        <v>96542</v>
      </c>
      <c r="H153" s="191" t="s">
        <v>1137</v>
      </c>
      <c r="I153" s="192" t="s">
        <v>38</v>
      </c>
      <c r="J153" s="203" t="e">
        <v>#N/A</v>
      </c>
      <c r="K153" s="193" t="s">
        <v>1138</v>
      </c>
      <c r="L153" s="202" t="s">
        <v>1139</v>
      </c>
      <c r="M153" s="203">
        <v>100.33</v>
      </c>
      <c r="N153" s="203" t="e">
        <v>#REF!</v>
      </c>
      <c r="O153" s="203" t="e">
        <v>#N/A</v>
      </c>
      <c r="P153" s="203"/>
      <c r="Q153" s="219"/>
      <c r="R153" s="75"/>
    </row>
    <row r="154" spans="2:18" ht="25.5" hidden="1" x14ac:dyDescent="0.25">
      <c r="B154" s="192" t="s">
        <v>583</v>
      </c>
      <c r="C154" s="192" t="s">
        <v>795</v>
      </c>
      <c r="D154" s="211" t="s">
        <v>46</v>
      </c>
      <c r="E154" s="325" t="s">
        <v>47</v>
      </c>
      <c r="F154" s="211" t="s">
        <v>583</v>
      </c>
      <c r="G154" s="201">
        <v>95241</v>
      </c>
      <c r="H154" s="191" t="s">
        <v>1140</v>
      </c>
      <c r="I154" s="192" t="s">
        <v>38</v>
      </c>
      <c r="J154" s="203" t="e">
        <v>#N/A</v>
      </c>
      <c r="K154" s="193" t="s">
        <v>1141</v>
      </c>
      <c r="L154" s="202" t="s">
        <v>1142</v>
      </c>
      <c r="M154" s="203">
        <v>33.78</v>
      </c>
      <c r="N154" s="203" t="e">
        <v>#REF!</v>
      </c>
      <c r="O154" s="203" t="e">
        <v>#N/A</v>
      </c>
      <c r="P154" s="203"/>
      <c r="Q154" s="219"/>
      <c r="R154" s="75"/>
    </row>
    <row r="155" spans="2:18" ht="25.5" hidden="1" x14ac:dyDescent="0.25">
      <c r="B155" s="192" t="s">
        <v>584</v>
      </c>
      <c r="C155" s="192" t="s">
        <v>795</v>
      </c>
      <c r="D155" s="211" t="s">
        <v>46</v>
      </c>
      <c r="E155" s="325" t="s">
        <v>47</v>
      </c>
      <c r="F155" s="211" t="s">
        <v>584</v>
      </c>
      <c r="G155" s="201">
        <v>96543</v>
      </c>
      <c r="H155" s="191" t="s">
        <v>1112</v>
      </c>
      <c r="I155" s="192" t="s">
        <v>717</v>
      </c>
      <c r="J155" s="203" t="e">
        <v>#N/A</v>
      </c>
      <c r="K155" s="193" t="s">
        <v>1113</v>
      </c>
      <c r="L155" s="202" t="s">
        <v>1114</v>
      </c>
      <c r="M155" s="203">
        <v>22.71</v>
      </c>
      <c r="N155" s="203" t="e">
        <v>#REF!</v>
      </c>
      <c r="O155" s="203" t="e">
        <v>#N/A</v>
      </c>
      <c r="P155" s="203"/>
      <c r="Q155" s="219"/>
      <c r="R155" s="75"/>
    </row>
    <row r="156" spans="2:18" ht="25.5" hidden="1" x14ac:dyDescent="0.25">
      <c r="B156" s="192" t="s">
        <v>684</v>
      </c>
      <c r="C156" s="192" t="s">
        <v>795</v>
      </c>
      <c r="D156" s="211" t="s">
        <v>46</v>
      </c>
      <c r="E156" s="325" t="s">
        <v>47</v>
      </c>
      <c r="F156" s="211" t="s">
        <v>684</v>
      </c>
      <c r="G156" s="201">
        <v>96545</v>
      </c>
      <c r="H156" s="191" t="s">
        <v>1143</v>
      </c>
      <c r="I156" s="192" t="s">
        <v>717</v>
      </c>
      <c r="J156" s="203" t="e">
        <v>#N/A</v>
      </c>
      <c r="K156" s="193" t="s">
        <v>1144</v>
      </c>
      <c r="L156" s="202" t="s">
        <v>1145</v>
      </c>
      <c r="M156" s="203">
        <v>20.53</v>
      </c>
      <c r="N156" s="203" t="e">
        <v>#REF!</v>
      </c>
      <c r="O156" s="203" t="e">
        <v>#N/A</v>
      </c>
      <c r="P156" s="203"/>
      <c r="Q156" s="219"/>
      <c r="R156" s="75"/>
    </row>
    <row r="157" spans="2:18" ht="25.5" hidden="1" x14ac:dyDescent="0.25">
      <c r="B157" s="192" t="s">
        <v>685</v>
      </c>
      <c r="C157" s="192" t="s">
        <v>795</v>
      </c>
      <c r="D157" s="211" t="s">
        <v>46</v>
      </c>
      <c r="E157" s="325" t="s">
        <v>47</v>
      </c>
      <c r="F157" s="211" t="s">
        <v>685</v>
      </c>
      <c r="G157" s="201">
        <v>96546</v>
      </c>
      <c r="H157" s="191" t="s">
        <v>1115</v>
      </c>
      <c r="I157" s="192" t="s">
        <v>717</v>
      </c>
      <c r="J157" s="203" t="e">
        <v>#N/A</v>
      </c>
      <c r="K157" s="193" t="s">
        <v>1116</v>
      </c>
      <c r="L157" s="202" t="s">
        <v>1117</v>
      </c>
      <c r="M157" s="203">
        <v>18.489999999999998</v>
      </c>
      <c r="N157" s="203" t="e">
        <v>#REF!</v>
      </c>
      <c r="O157" s="203" t="e">
        <v>#N/A</v>
      </c>
      <c r="P157" s="203"/>
      <c r="Q157" s="219"/>
      <c r="R157" s="75"/>
    </row>
    <row r="158" spans="2:18" ht="25.5" hidden="1" x14ac:dyDescent="0.25">
      <c r="B158" s="192" t="s">
        <v>686</v>
      </c>
      <c r="C158" s="192" t="s">
        <v>795</v>
      </c>
      <c r="D158" s="211" t="s">
        <v>46</v>
      </c>
      <c r="E158" s="325" t="s">
        <v>47</v>
      </c>
      <c r="F158" s="211" t="s">
        <v>686</v>
      </c>
      <c r="G158" s="201">
        <v>96547</v>
      </c>
      <c r="H158" s="191" t="s">
        <v>1182</v>
      </c>
      <c r="I158" s="192" t="s">
        <v>717</v>
      </c>
      <c r="J158" s="203" t="e">
        <v>#N/A</v>
      </c>
      <c r="K158" s="193" t="s">
        <v>1183</v>
      </c>
      <c r="L158" s="202" t="s">
        <v>1184</v>
      </c>
      <c r="M158" s="203">
        <v>15.66</v>
      </c>
      <c r="N158" s="203" t="e">
        <v>#REF!</v>
      </c>
      <c r="O158" s="203" t="e">
        <v>#N/A</v>
      </c>
      <c r="P158" s="203"/>
      <c r="Q158" s="219"/>
      <c r="R158" s="75"/>
    </row>
    <row r="159" spans="2:18" ht="38.25" hidden="1" x14ac:dyDescent="0.25">
      <c r="B159" s="192" t="s">
        <v>687</v>
      </c>
      <c r="C159" s="192" t="s">
        <v>795</v>
      </c>
      <c r="D159" s="211" t="s">
        <v>46</v>
      </c>
      <c r="E159" s="325" t="s">
        <v>47</v>
      </c>
      <c r="F159" s="211" t="s">
        <v>687</v>
      </c>
      <c r="G159" s="201">
        <v>94965</v>
      </c>
      <c r="H159" s="191" t="s">
        <v>1126</v>
      </c>
      <c r="I159" s="192" t="s">
        <v>1096</v>
      </c>
      <c r="J159" s="203" t="e">
        <v>#N/A</v>
      </c>
      <c r="K159" s="193" t="s">
        <v>1127</v>
      </c>
      <c r="L159" s="202" t="s">
        <v>1128</v>
      </c>
      <c r="M159" s="203">
        <v>587.20000000000005</v>
      </c>
      <c r="N159" s="203" t="e">
        <v>#REF!</v>
      </c>
      <c r="O159" s="203" t="e">
        <v>#N/A</v>
      </c>
      <c r="P159" s="203"/>
      <c r="Q159" s="219"/>
      <c r="R159" s="75"/>
    </row>
    <row r="160" spans="2:18" ht="25.5" hidden="1" x14ac:dyDescent="0.25">
      <c r="B160" s="192" t="s">
        <v>688</v>
      </c>
      <c r="C160" s="192" t="s">
        <v>795</v>
      </c>
      <c r="D160" s="211" t="s">
        <v>46</v>
      </c>
      <c r="E160" s="325" t="s">
        <v>47</v>
      </c>
      <c r="F160" s="211" t="s">
        <v>688</v>
      </c>
      <c r="G160" s="201">
        <v>103670</v>
      </c>
      <c r="H160" s="191" t="s">
        <v>1107</v>
      </c>
      <c r="I160" s="192" t="s">
        <v>1096</v>
      </c>
      <c r="J160" s="203" t="e">
        <v>#N/A</v>
      </c>
      <c r="K160" s="193" t="s">
        <v>1108</v>
      </c>
      <c r="L160" s="202">
        <v>0</v>
      </c>
      <c r="M160" s="203">
        <v>297.19</v>
      </c>
      <c r="N160" s="203" t="e">
        <v>#REF!</v>
      </c>
      <c r="O160" s="203" t="e">
        <v>#N/A</v>
      </c>
      <c r="P160" s="203"/>
      <c r="Q160" s="219"/>
      <c r="R160" s="75"/>
    </row>
    <row r="161" spans="2:18" ht="25.5" hidden="1" x14ac:dyDescent="0.25">
      <c r="B161" s="192" t="s">
        <v>764</v>
      </c>
      <c r="C161" s="192" t="s">
        <v>795</v>
      </c>
      <c r="D161" s="211" t="s">
        <v>46</v>
      </c>
      <c r="E161" s="325" t="s">
        <v>47</v>
      </c>
      <c r="F161" s="211" t="s">
        <v>764</v>
      </c>
      <c r="G161" s="201">
        <v>98557</v>
      </c>
      <c r="H161" s="191" t="s">
        <v>1129</v>
      </c>
      <c r="I161" s="192" t="s">
        <v>38</v>
      </c>
      <c r="J161" s="203" t="e">
        <v>#N/A</v>
      </c>
      <c r="K161" s="193" t="s">
        <v>1130</v>
      </c>
      <c r="L161" s="202" t="s">
        <v>1131</v>
      </c>
      <c r="M161" s="203">
        <v>49.99</v>
      </c>
      <c r="N161" s="203" t="e">
        <v>#REF!</v>
      </c>
      <c r="O161" s="203" t="e">
        <v>#N/A</v>
      </c>
      <c r="P161" s="203"/>
      <c r="Q161" s="219"/>
      <c r="R161" s="75"/>
    </row>
    <row r="162" spans="2:18" ht="25.5" hidden="1" x14ac:dyDescent="0.25">
      <c r="B162" s="192" t="s">
        <v>765</v>
      </c>
      <c r="C162" s="192" t="s">
        <v>795</v>
      </c>
      <c r="D162" s="211" t="s">
        <v>46</v>
      </c>
      <c r="E162" s="325" t="s">
        <v>47</v>
      </c>
      <c r="F162" s="211" t="s">
        <v>765</v>
      </c>
      <c r="G162" s="201">
        <v>93382</v>
      </c>
      <c r="H162" s="191" t="s">
        <v>1132</v>
      </c>
      <c r="I162" s="192" t="s">
        <v>1096</v>
      </c>
      <c r="J162" s="203" t="e">
        <v>#N/A</v>
      </c>
      <c r="K162" s="193" t="s">
        <v>1133</v>
      </c>
      <c r="L162" s="202" t="s">
        <v>1134</v>
      </c>
      <c r="M162" s="203">
        <v>36.65</v>
      </c>
      <c r="N162" s="203" t="e">
        <v>#REF!</v>
      </c>
      <c r="O162" s="203" t="e">
        <v>#N/A</v>
      </c>
      <c r="P162" s="203"/>
      <c r="Q162" s="219"/>
      <c r="R162" s="75"/>
    </row>
    <row r="163" spans="2:18" hidden="1" x14ac:dyDescent="0.25">
      <c r="B163" s="158" t="s">
        <v>480</v>
      </c>
      <c r="C163" s="158"/>
      <c r="D163" s="158"/>
      <c r="E163" s="327"/>
      <c r="F163" s="158"/>
      <c r="G163" s="158"/>
      <c r="H163" s="159" t="s">
        <v>492</v>
      </c>
      <c r="I163" s="212"/>
      <c r="J163" s="214"/>
      <c r="K163" s="213"/>
      <c r="L163" s="213"/>
      <c r="M163" s="214"/>
      <c r="N163" s="214"/>
      <c r="O163" s="328"/>
      <c r="P163" s="203"/>
      <c r="Q163" s="219"/>
      <c r="R163" s="75"/>
    </row>
    <row r="164" spans="2:18" hidden="1" x14ac:dyDescent="0.25">
      <c r="B164" s="346" t="s">
        <v>585</v>
      </c>
      <c r="C164" s="346"/>
      <c r="D164" s="346"/>
      <c r="E164" s="347"/>
      <c r="F164" s="346"/>
      <c r="G164" s="346"/>
      <c r="H164" s="343" t="s">
        <v>711</v>
      </c>
      <c r="I164" s="348"/>
      <c r="J164" s="349"/>
      <c r="K164" s="350"/>
      <c r="L164" s="350"/>
      <c r="M164" s="349"/>
      <c r="N164" s="349" t="e">
        <v>#REF!</v>
      </c>
      <c r="O164" s="351"/>
      <c r="P164" s="203"/>
      <c r="Q164" s="219"/>
      <c r="R164" s="75"/>
    </row>
    <row r="165" spans="2:18" ht="38.25" hidden="1" x14ac:dyDescent="0.25">
      <c r="B165" s="192" t="s">
        <v>586</v>
      </c>
      <c r="C165" s="192" t="s">
        <v>795</v>
      </c>
      <c r="D165" s="211" t="s">
        <v>46</v>
      </c>
      <c r="E165" s="325" t="s">
        <v>47</v>
      </c>
      <c r="F165" s="211" t="s">
        <v>586</v>
      </c>
      <c r="G165" s="201">
        <v>92431</v>
      </c>
      <c r="H165" s="191" t="s">
        <v>1146</v>
      </c>
      <c r="I165" s="192" t="s">
        <v>38</v>
      </c>
      <c r="J165" s="203">
        <v>138</v>
      </c>
      <c r="K165" s="193" t="s">
        <v>1147</v>
      </c>
      <c r="L165" s="202" t="s">
        <v>1148</v>
      </c>
      <c r="M165" s="203">
        <v>67.13</v>
      </c>
      <c r="N165" s="203" t="e">
        <v>#REF!</v>
      </c>
      <c r="O165" s="203">
        <v>9263.94</v>
      </c>
      <c r="P165" s="203"/>
      <c r="Q165" s="219"/>
      <c r="R165" s="75"/>
    </row>
    <row r="166" spans="2:18" ht="38.25" hidden="1" x14ac:dyDescent="0.25">
      <c r="B166" s="192" t="s">
        <v>690</v>
      </c>
      <c r="C166" s="192" t="s">
        <v>795</v>
      </c>
      <c r="D166" s="211" t="s">
        <v>46</v>
      </c>
      <c r="E166" s="325" t="s">
        <v>47</v>
      </c>
      <c r="F166" s="211" t="s">
        <v>690</v>
      </c>
      <c r="G166" s="201">
        <v>92759</v>
      </c>
      <c r="H166" s="191" t="s">
        <v>1149</v>
      </c>
      <c r="I166" s="192" t="s">
        <v>717</v>
      </c>
      <c r="J166" s="203">
        <v>6.7740591593029915</v>
      </c>
      <c r="K166" s="193" t="s">
        <v>1150</v>
      </c>
      <c r="L166" s="202" t="s">
        <v>1151</v>
      </c>
      <c r="M166" s="203">
        <v>19.13</v>
      </c>
      <c r="N166" s="203" t="e">
        <v>#REF!</v>
      </c>
      <c r="O166" s="203">
        <v>129.58000000000001</v>
      </c>
      <c r="P166" s="203"/>
      <c r="Q166" s="219"/>
      <c r="R166" s="75"/>
    </row>
    <row r="167" spans="2:18" ht="38.25" hidden="1" x14ac:dyDescent="0.25">
      <c r="B167" s="192" t="s">
        <v>691</v>
      </c>
      <c r="C167" s="192" t="s">
        <v>795</v>
      </c>
      <c r="D167" s="211" t="s">
        <v>46</v>
      </c>
      <c r="E167" s="325" t="s">
        <v>47</v>
      </c>
      <c r="F167" s="211" t="s">
        <v>691</v>
      </c>
      <c r="G167" s="201">
        <v>92760</v>
      </c>
      <c r="H167" s="191" t="s">
        <v>1188</v>
      </c>
      <c r="I167" s="192" t="s">
        <v>717</v>
      </c>
      <c r="J167" s="203">
        <v>23</v>
      </c>
      <c r="K167" s="193" t="s">
        <v>1189</v>
      </c>
      <c r="L167" s="202" t="s">
        <v>1190</v>
      </c>
      <c r="M167" s="203">
        <v>18.91</v>
      </c>
      <c r="N167" s="203" t="e">
        <v>#REF!</v>
      </c>
      <c r="O167" s="203">
        <v>434.93</v>
      </c>
      <c r="P167" s="203"/>
      <c r="Q167" s="219"/>
      <c r="R167" s="75"/>
    </row>
    <row r="168" spans="2:18" ht="38.25" hidden="1" x14ac:dyDescent="0.25">
      <c r="B168" s="192" t="s">
        <v>692</v>
      </c>
      <c r="C168" s="192" t="s">
        <v>795</v>
      </c>
      <c r="D168" s="211" t="s">
        <v>46</v>
      </c>
      <c r="E168" s="325" t="s">
        <v>47</v>
      </c>
      <c r="F168" s="211" t="s">
        <v>692</v>
      </c>
      <c r="G168" s="201">
        <v>92762</v>
      </c>
      <c r="H168" s="191" t="s">
        <v>1152</v>
      </c>
      <c r="I168" s="192" t="s">
        <v>717</v>
      </c>
      <c r="J168" s="203">
        <v>52.9</v>
      </c>
      <c r="K168" s="193" t="s">
        <v>1153</v>
      </c>
      <c r="L168" s="202" t="s">
        <v>1154</v>
      </c>
      <c r="M168" s="203">
        <v>16.649999999999999</v>
      </c>
      <c r="N168" s="203" t="e">
        <v>#REF!</v>
      </c>
      <c r="O168" s="203">
        <v>880.78</v>
      </c>
      <c r="P168" s="203"/>
      <c r="Q168" s="219"/>
      <c r="R168" s="75"/>
    </row>
    <row r="169" spans="2:18" ht="38.25" hidden="1" x14ac:dyDescent="0.25">
      <c r="B169" s="192" t="s">
        <v>693</v>
      </c>
      <c r="C169" s="192" t="s">
        <v>795</v>
      </c>
      <c r="D169" s="211" t="s">
        <v>46</v>
      </c>
      <c r="E169" s="325" t="s">
        <v>47</v>
      </c>
      <c r="F169" s="211" t="s">
        <v>693</v>
      </c>
      <c r="G169" s="201">
        <v>92763</v>
      </c>
      <c r="H169" s="191" t="s">
        <v>1191</v>
      </c>
      <c r="I169" s="192" t="s">
        <v>717</v>
      </c>
      <c r="J169" s="203">
        <v>70.959999999999994</v>
      </c>
      <c r="K169" s="193" t="s">
        <v>1192</v>
      </c>
      <c r="L169" s="202" t="s">
        <v>1193</v>
      </c>
      <c r="M169" s="203">
        <v>14.16</v>
      </c>
      <c r="N169" s="203" t="e">
        <v>#REF!</v>
      </c>
      <c r="O169" s="203">
        <v>1004.79</v>
      </c>
      <c r="P169" s="203"/>
      <c r="Q169" s="219"/>
      <c r="R169" s="75"/>
    </row>
    <row r="170" spans="2:18" ht="38.25" hidden="1" x14ac:dyDescent="0.25">
      <c r="B170" s="192" t="s">
        <v>773</v>
      </c>
      <c r="C170" s="192" t="s">
        <v>795</v>
      </c>
      <c r="D170" s="211" t="s">
        <v>46</v>
      </c>
      <c r="E170" s="325" t="s">
        <v>47</v>
      </c>
      <c r="F170" s="211" t="s">
        <v>773</v>
      </c>
      <c r="G170" s="201">
        <v>94965</v>
      </c>
      <c r="H170" s="191" t="s">
        <v>1126</v>
      </c>
      <c r="I170" s="192" t="s">
        <v>1096</v>
      </c>
      <c r="J170" s="203" t="e">
        <v>#N/A</v>
      </c>
      <c r="K170" s="193" t="s">
        <v>1127</v>
      </c>
      <c r="L170" s="202" t="s">
        <v>1128</v>
      </c>
      <c r="M170" s="203">
        <v>587.20000000000005</v>
      </c>
      <c r="N170" s="203" t="e">
        <v>#REF!</v>
      </c>
      <c r="O170" s="203" t="e">
        <v>#N/A</v>
      </c>
      <c r="P170" s="203"/>
      <c r="Q170" s="219"/>
      <c r="R170" s="75"/>
    </row>
    <row r="171" spans="2:18" ht="25.5" hidden="1" x14ac:dyDescent="0.25">
      <c r="B171" s="192" t="s">
        <v>774</v>
      </c>
      <c r="C171" s="192" t="s">
        <v>795</v>
      </c>
      <c r="D171" s="211" t="s">
        <v>46</v>
      </c>
      <c r="E171" s="325" t="s">
        <v>47</v>
      </c>
      <c r="F171" s="211" t="s">
        <v>774</v>
      </c>
      <c r="G171" s="201">
        <v>103670</v>
      </c>
      <c r="H171" s="191" t="s">
        <v>1107</v>
      </c>
      <c r="I171" s="192" t="s">
        <v>1096</v>
      </c>
      <c r="J171" s="203" t="e">
        <v>#N/A</v>
      </c>
      <c r="K171" s="193" t="s">
        <v>1108</v>
      </c>
      <c r="L171" s="202">
        <v>0</v>
      </c>
      <c r="M171" s="203">
        <v>297.19</v>
      </c>
      <c r="N171" s="203" t="e">
        <v>#REF!</v>
      </c>
      <c r="O171" s="203" t="e">
        <v>#N/A</v>
      </c>
      <c r="P171" s="203"/>
      <c r="Q171" s="219"/>
      <c r="R171" s="75"/>
    </row>
    <row r="172" spans="2:18" hidden="1" x14ac:dyDescent="0.25">
      <c r="B172" s="346" t="s">
        <v>587</v>
      </c>
      <c r="C172" s="346"/>
      <c r="D172" s="346"/>
      <c r="E172" s="347"/>
      <c r="F172" s="346"/>
      <c r="G172" s="346"/>
      <c r="H172" s="343" t="s">
        <v>710</v>
      </c>
      <c r="I172" s="348"/>
      <c r="J172" s="349"/>
      <c r="K172" s="350"/>
      <c r="L172" s="350"/>
      <c r="M172" s="349"/>
      <c r="N172" s="349" t="e">
        <v>#REF!</v>
      </c>
      <c r="O172" s="351"/>
      <c r="P172" s="203"/>
      <c r="Q172" s="219"/>
      <c r="R172" s="75"/>
    </row>
    <row r="173" spans="2:18" ht="38.25" hidden="1" x14ac:dyDescent="0.25">
      <c r="B173" s="192" t="s">
        <v>588</v>
      </c>
      <c r="C173" s="192" t="s">
        <v>795</v>
      </c>
      <c r="D173" s="211" t="s">
        <v>46</v>
      </c>
      <c r="E173" s="325" t="s">
        <v>47</v>
      </c>
      <c r="F173" s="211" t="s">
        <v>588</v>
      </c>
      <c r="G173" s="201">
        <v>92431</v>
      </c>
      <c r="H173" s="191" t="s">
        <v>1146</v>
      </c>
      <c r="I173" s="192" t="s">
        <v>38</v>
      </c>
      <c r="J173" s="203">
        <v>0</v>
      </c>
      <c r="K173" s="193" t="s">
        <v>1147</v>
      </c>
      <c r="L173" s="202" t="s">
        <v>1148</v>
      </c>
      <c r="M173" s="203">
        <v>67.13</v>
      </c>
      <c r="N173" s="203" t="e">
        <v>#REF!</v>
      </c>
      <c r="O173" s="203">
        <v>0</v>
      </c>
      <c r="P173" s="203"/>
      <c r="Q173" s="219"/>
      <c r="R173" s="75"/>
    </row>
    <row r="174" spans="2:18" ht="38.25" hidden="1" x14ac:dyDescent="0.25">
      <c r="B174" s="192" t="s">
        <v>589</v>
      </c>
      <c r="C174" s="192" t="s">
        <v>795</v>
      </c>
      <c r="D174" s="211" t="s">
        <v>46</v>
      </c>
      <c r="E174" s="325" t="s">
        <v>47</v>
      </c>
      <c r="F174" s="211" t="s">
        <v>589</v>
      </c>
      <c r="G174" s="201">
        <v>92759</v>
      </c>
      <c r="H174" s="191" t="s">
        <v>1149</v>
      </c>
      <c r="I174" s="192" t="s">
        <v>717</v>
      </c>
      <c r="J174" s="203">
        <v>6.75</v>
      </c>
      <c r="K174" s="193" t="s">
        <v>1150</v>
      </c>
      <c r="L174" s="202" t="s">
        <v>1151</v>
      </c>
      <c r="M174" s="203">
        <v>19.13</v>
      </c>
      <c r="N174" s="203" t="e">
        <v>#REF!</v>
      </c>
      <c r="O174" s="203">
        <v>129.12</v>
      </c>
      <c r="P174" s="203"/>
      <c r="Q174" s="219"/>
      <c r="R174" s="75"/>
    </row>
    <row r="175" spans="2:18" ht="38.25" hidden="1" x14ac:dyDescent="0.25">
      <c r="B175" s="192" t="s">
        <v>590</v>
      </c>
      <c r="C175" s="192" t="s">
        <v>795</v>
      </c>
      <c r="D175" s="211" t="s">
        <v>46</v>
      </c>
      <c r="E175" s="325" t="s">
        <v>47</v>
      </c>
      <c r="F175" s="211" t="s">
        <v>590</v>
      </c>
      <c r="G175" s="201">
        <v>92760</v>
      </c>
      <c r="H175" s="191" t="s">
        <v>1188</v>
      </c>
      <c r="I175" s="192" t="s">
        <v>717</v>
      </c>
      <c r="J175" s="203">
        <v>35.76</v>
      </c>
      <c r="K175" s="193" t="s">
        <v>1189</v>
      </c>
      <c r="L175" s="202" t="s">
        <v>1190</v>
      </c>
      <c r="M175" s="203">
        <v>18.91</v>
      </c>
      <c r="N175" s="203" t="e">
        <v>#REF!</v>
      </c>
      <c r="O175" s="203">
        <v>676.22</v>
      </c>
      <c r="P175" s="203"/>
      <c r="Q175" s="219"/>
      <c r="R175" s="75"/>
    </row>
    <row r="176" spans="2:18" ht="38.25" hidden="1" x14ac:dyDescent="0.25">
      <c r="B176" s="192" t="s">
        <v>591</v>
      </c>
      <c r="C176" s="192" t="s">
        <v>795</v>
      </c>
      <c r="D176" s="211" t="s">
        <v>46</v>
      </c>
      <c r="E176" s="325" t="s">
        <v>47</v>
      </c>
      <c r="F176" s="211" t="s">
        <v>591</v>
      </c>
      <c r="G176" s="201">
        <v>92761</v>
      </c>
      <c r="H176" s="191" t="s">
        <v>1155</v>
      </c>
      <c r="I176" s="192" t="s">
        <v>717</v>
      </c>
      <c r="J176" s="203">
        <v>77.272727272727266</v>
      </c>
      <c r="K176" s="193" t="s">
        <v>1156</v>
      </c>
      <c r="L176" s="202" t="s">
        <v>1157</v>
      </c>
      <c r="M176" s="203">
        <v>18.32</v>
      </c>
      <c r="N176" s="203" t="e">
        <v>#REF!</v>
      </c>
      <c r="O176" s="203">
        <v>1415.63</v>
      </c>
      <c r="P176" s="203"/>
      <c r="Q176" s="219"/>
      <c r="R176" s="75"/>
    </row>
    <row r="177" spans="2:18" ht="38.25" hidden="1" x14ac:dyDescent="0.25">
      <c r="B177" s="192" t="s">
        <v>694</v>
      </c>
      <c r="C177" s="192" t="s">
        <v>795</v>
      </c>
      <c r="D177" s="211" t="s">
        <v>46</v>
      </c>
      <c r="E177" s="325" t="s">
        <v>47</v>
      </c>
      <c r="F177" s="211" t="s">
        <v>694</v>
      </c>
      <c r="G177" s="201">
        <v>92762</v>
      </c>
      <c r="H177" s="191" t="s">
        <v>1152</v>
      </c>
      <c r="I177" s="192" t="s">
        <v>717</v>
      </c>
      <c r="J177" s="203">
        <v>18.999999999999996</v>
      </c>
      <c r="K177" s="193" t="s">
        <v>1153</v>
      </c>
      <c r="L177" s="202" t="s">
        <v>1154</v>
      </c>
      <c r="M177" s="203">
        <v>16.649999999999999</v>
      </c>
      <c r="N177" s="203" t="e">
        <v>#REF!</v>
      </c>
      <c r="O177" s="203">
        <v>316.35000000000002</v>
      </c>
      <c r="P177" s="203"/>
      <c r="Q177" s="219"/>
      <c r="R177" s="75"/>
    </row>
    <row r="178" spans="2:18" ht="38.25" hidden="1" x14ac:dyDescent="0.25">
      <c r="B178" s="192" t="s">
        <v>695</v>
      </c>
      <c r="C178" s="192" t="s">
        <v>795</v>
      </c>
      <c r="D178" s="211" t="s">
        <v>46</v>
      </c>
      <c r="E178" s="325" t="s">
        <v>47</v>
      </c>
      <c r="F178" s="211" t="s">
        <v>695</v>
      </c>
      <c r="G178" s="201">
        <v>92763</v>
      </c>
      <c r="H178" s="191" t="s">
        <v>1191</v>
      </c>
      <c r="I178" s="192" t="s">
        <v>717</v>
      </c>
      <c r="J178" s="203">
        <v>60.363636363636367</v>
      </c>
      <c r="K178" s="193" t="s">
        <v>1192</v>
      </c>
      <c r="L178" s="202" t="s">
        <v>1193</v>
      </c>
      <c r="M178" s="203">
        <v>14.16</v>
      </c>
      <c r="N178" s="203" t="e">
        <v>#REF!</v>
      </c>
      <c r="O178" s="203">
        <v>854.74</v>
      </c>
      <c r="P178" s="203"/>
      <c r="Q178" s="219"/>
      <c r="R178" s="75"/>
    </row>
    <row r="179" spans="2:18" ht="38.25" hidden="1" x14ac:dyDescent="0.25">
      <c r="B179" s="192" t="s">
        <v>696</v>
      </c>
      <c r="C179" s="192" t="s">
        <v>795</v>
      </c>
      <c r="D179" s="211" t="s">
        <v>46</v>
      </c>
      <c r="E179" s="325" t="s">
        <v>47</v>
      </c>
      <c r="F179" s="211" t="s">
        <v>696</v>
      </c>
      <c r="G179" s="201">
        <v>92764</v>
      </c>
      <c r="H179" s="191" t="s">
        <v>1194</v>
      </c>
      <c r="I179" s="192" t="s">
        <v>717</v>
      </c>
      <c r="J179" s="203">
        <v>120.27272727272727</v>
      </c>
      <c r="K179" s="193" t="s">
        <v>1195</v>
      </c>
      <c r="L179" s="202" t="s">
        <v>1196</v>
      </c>
      <c r="M179" s="203">
        <v>13.84</v>
      </c>
      <c r="N179" s="203" t="e">
        <v>#REF!</v>
      </c>
      <c r="O179" s="203">
        <v>1664.57</v>
      </c>
      <c r="P179" s="203"/>
      <c r="Q179" s="219"/>
      <c r="R179" s="75"/>
    </row>
    <row r="180" spans="2:18" ht="38.25" hidden="1" x14ac:dyDescent="0.25">
      <c r="B180" s="192" t="s">
        <v>775</v>
      </c>
      <c r="C180" s="192" t="s">
        <v>795</v>
      </c>
      <c r="D180" s="211" t="s">
        <v>46</v>
      </c>
      <c r="E180" s="325" t="s">
        <v>47</v>
      </c>
      <c r="F180" s="211" t="s">
        <v>775</v>
      </c>
      <c r="G180" s="201">
        <v>94965</v>
      </c>
      <c r="H180" s="191" t="s">
        <v>1126</v>
      </c>
      <c r="I180" s="192" t="s">
        <v>1096</v>
      </c>
      <c r="J180" s="203">
        <v>35.76</v>
      </c>
      <c r="K180" s="193" t="s">
        <v>1127</v>
      </c>
      <c r="L180" s="202" t="s">
        <v>1128</v>
      </c>
      <c r="M180" s="203">
        <v>587.20000000000005</v>
      </c>
      <c r="N180" s="203" t="e">
        <v>#REF!</v>
      </c>
      <c r="O180" s="203">
        <v>20998.27</v>
      </c>
      <c r="P180" s="203"/>
      <c r="Q180" s="219"/>
      <c r="R180" s="75"/>
    </row>
    <row r="181" spans="2:18" ht="25.5" hidden="1" x14ac:dyDescent="0.25">
      <c r="B181" s="192" t="s">
        <v>776</v>
      </c>
      <c r="C181" s="192" t="s">
        <v>795</v>
      </c>
      <c r="D181" s="211" t="s">
        <v>46</v>
      </c>
      <c r="E181" s="325" t="s">
        <v>47</v>
      </c>
      <c r="F181" s="211" t="s">
        <v>776</v>
      </c>
      <c r="G181" s="201">
        <v>103670</v>
      </c>
      <c r="H181" s="191" t="s">
        <v>1107</v>
      </c>
      <c r="I181" s="192" t="s">
        <v>1096</v>
      </c>
      <c r="J181" s="203">
        <v>35.76</v>
      </c>
      <c r="K181" s="193" t="s">
        <v>1108</v>
      </c>
      <c r="L181" s="202">
        <v>0</v>
      </c>
      <c r="M181" s="203">
        <v>297.19</v>
      </c>
      <c r="N181" s="203" t="e">
        <v>#REF!</v>
      </c>
      <c r="O181" s="203">
        <v>10627.51</v>
      </c>
      <c r="P181" s="203"/>
      <c r="Q181" s="219"/>
      <c r="R181" s="75"/>
    </row>
    <row r="182" spans="2:18" hidden="1" x14ac:dyDescent="0.25">
      <c r="B182" s="346" t="s">
        <v>592</v>
      </c>
      <c r="C182" s="346"/>
      <c r="D182" s="346"/>
      <c r="E182" s="347"/>
      <c r="F182" s="346"/>
      <c r="G182" s="346"/>
      <c r="H182" s="343" t="s">
        <v>502</v>
      </c>
      <c r="I182" s="348"/>
      <c r="J182" s="349"/>
      <c r="K182" s="350"/>
      <c r="L182" s="350"/>
      <c r="M182" s="349"/>
      <c r="N182" s="349" t="e">
        <v>#REF!</v>
      </c>
      <c r="O182" s="351"/>
      <c r="P182" s="203"/>
      <c r="Q182" s="219"/>
      <c r="R182" s="75"/>
    </row>
    <row r="183" spans="2:18" ht="63.75" hidden="1" x14ac:dyDescent="0.25">
      <c r="B183" s="192" t="s">
        <v>593</v>
      </c>
      <c r="C183" s="192" t="s">
        <v>795</v>
      </c>
      <c r="D183" s="211" t="s">
        <v>46</v>
      </c>
      <c r="E183" s="325" t="s">
        <v>48</v>
      </c>
      <c r="F183" s="211" t="s">
        <v>593</v>
      </c>
      <c r="G183" s="201">
        <v>601003180</v>
      </c>
      <c r="H183" s="191" t="s">
        <v>1197</v>
      </c>
      <c r="I183" s="192" t="s">
        <v>38</v>
      </c>
      <c r="J183" s="203">
        <v>0</v>
      </c>
      <c r="K183" s="193">
        <v>145.71</v>
      </c>
      <c r="L183" s="202">
        <v>140.47999999999999</v>
      </c>
      <c r="M183" s="203">
        <v>178.08</v>
      </c>
      <c r="N183" s="203" t="e">
        <v>#REF!</v>
      </c>
      <c r="O183" s="203">
        <v>0</v>
      </c>
      <c r="P183" s="203"/>
      <c r="Q183" s="219"/>
      <c r="R183" s="75"/>
    </row>
    <row r="184" spans="2:18" ht="25.5" hidden="1" x14ac:dyDescent="0.25">
      <c r="B184" s="192" t="s">
        <v>594</v>
      </c>
      <c r="C184" s="192" t="s">
        <v>795</v>
      </c>
      <c r="D184" s="211" t="s">
        <v>46</v>
      </c>
      <c r="E184" s="325" t="s">
        <v>48</v>
      </c>
      <c r="F184" s="211" t="s">
        <v>594</v>
      </c>
      <c r="G184" s="201">
        <v>601003215</v>
      </c>
      <c r="H184" s="191" t="s">
        <v>1198</v>
      </c>
      <c r="I184" s="192" t="s">
        <v>38</v>
      </c>
      <c r="J184" s="203">
        <v>25.12</v>
      </c>
      <c r="K184" s="193">
        <v>22.46</v>
      </c>
      <c r="L184" s="202">
        <v>19.75</v>
      </c>
      <c r="M184" s="203">
        <v>27.44</v>
      </c>
      <c r="N184" s="203" t="e">
        <v>#REF!</v>
      </c>
      <c r="O184" s="203">
        <v>689.29</v>
      </c>
      <c r="P184" s="203"/>
      <c r="Q184" s="219"/>
      <c r="R184" s="75"/>
    </row>
    <row r="185" spans="2:18" ht="25.5" hidden="1" x14ac:dyDescent="0.25">
      <c r="B185" s="192" t="s">
        <v>595</v>
      </c>
      <c r="C185" s="192" t="s">
        <v>795</v>
      </c>
      <c r="D185" s="211" t="s">
        <v>46</v>
      </c>
      <c r="E185" s="325" t="s">
        <v>47</v>
      </c>
      <c r="F185" s="211" t="s">
        <v>595</v>
      </c>
      <c r="G185" s="201">
        <v>100066</v>
      </c>
      <c r="H185" s="191" t="s">
        <v>1199</v>
      </c>
      <c r="I185" s="192" t="s">
        <v>717</v>
      </c>
      <c r="J185" s="203">
        <v>4.05</v>
      </c>
      <c r="K185" s="193" t="s">
        <v>1200</v>
      </c>
      <c r="L185" s="202" t="s">
        <v>1201</v>
      </c>
      <c r="M185" s="203">
        <v>17.670000000000002</v>
      </c>
      <c r="N185" s="203" t="e">
        <v>#REF!</v>
      </c>
      <c r="O185" s="203">
        <v>71.56</v>
      </c>
      <c r="P185" s="203"/>
      <c r="Q185" s="219"/>
      <c r="R185" s="75"/>
    </row>
    <row r="186" spans="2:18" hidden="1" x14ac:dyDescent="0.25">
      <c r="B186" s="346" t="s">
        <v>596</v>
      </c>
      <c r="C186" s="346"/>
      <c r="D186" s="346"/>
      <c r="E186" s="347"/>
      <c r="F186" s="346"/>
      <c r="G186" s="346"/>
      <c r="H186" s="343" t="s">
        <v>503</v>
      </c>
      <c r="I186" s="348"/>
      <c r="J186" s="349"/>
      <c r="K186" s="350"/>
      <c r="L186" s="350"/>
      <c r="M186" s="349"/>
      <c r="N186" s="349" t="e">
        <v>#REF!</v>
      </c>
      <c r="O186" s="351"/>
      <c r="P186" s="203"/>
      <c r="Q186" s="219"/>
      <c r="R186" s="75"/>
    </row>
    <row r="187" spans="2:18" ht="25.5" hidden="1" x14ac:dyDescent="0.25">
      <c r="B187" s="192" t="s">
        <v>597</v>
      </c>
      <c r="C187" s="192" t="s">
        <v>795</v>
      </c>
      <c r="D187" s="211" t="s">
        <v>46</v>
      </c>
      <c r="E187" s="325" t="s">
        <v>47</v>
      </c>
      <c r="F187" s="211" t="s">
        <v>597</v>
      </c>
      <c r="G187" s="201">
        <v>98557</v>
      </c>
      <c r="H187" s="191" t="s">
        <v>1129</v>
      </c>
      <c r="I187" s="192" t="s">
        <v>38</v>
      </c>
      <c r="J187" s="203">
        <v>8.2100000000000009</v>
      </c>
      <c r="K187" s="193" t="s">
        <v>1130</v>
      </c>
      <c r="L187" s="202" t="s">
        <v>1131</v>
      </c>
      <c r="M187" s="203">
        <v>49.99</v>
      </c>
      <c r="N187" s="203" t="e">
        <v>#REF!</v>
      </c>
      <c r="O187" s="203">
        <v>410.41</v>
      </c>
      <c r="P187" s="203"/>
      <c r="Q187" s="219"/>
      <c r="R187" s="75"/>
    </row>
    <row r="188" spans="2:18" hidden="1" x14ac:dyDescent="0.25">
      <c r="B188" s="346" t="s">
        <v>598</v>
      </c>
      <c r="C188" s="346"/>
      <c r="D188" s="346"/>
      <c r="E188" s="347"/>
      <c r="F188" s="346"/>
      <c r="G188" s="346"/>
      <c r="H188" s="343" t="s">
        <v>499</v>
      </c>
      <c r="I188" s="348"/>
      <c r="J188" s="349"/>
      <c r="K188" s="350"/>
      <c r="L188" s="350"/>
      <c r="M188" s="349"/>
      <c r="N188" s="349" t="e">
        <v>#REF!</v>
      </c>
      <c r="O188" s="351"/>
      <c r="P188" s="203"/>
      <c r="Q188" s="219"/>
      <c r="R188" s="75"/>
    </row>
    <row r="189" spans="2:18" ht="38.25" hidden="1" x14ac:dyDescent="0.25">
      <c r="B189" s="192" t="s">
        <v>599</v>
      </c>
      <c r="C189" s="192" t="s">
        <v>795</v>
      </c>
      <c r="D189" s="211" t="s">
        <v>46</v>
      </c>
      <c r="E189" s="325" t="s">
        <v>47</v>
      </c>
      <c r="F189" s="211" t="s">
        <v>599</v>
      </c>
      <c r="G189" s="201">
        <v>103324</v>
      </c>
      <c r="H189" s="191" t="s">
        <v>1202</v>
      </c>
      <c r="I189" s="192" t="s">
        <v>38</v>
      </c>
      <c r="J189" s="203" t="e">
        <v>#N/A</v>
      </c>
      <c r="K189" s="193" t="s">
        <v>1203</v>
      </c>
      <c r="L189" s="202" t="s">
        <v>1204</v>
      </c>
      <c r="M189" s="203">
        <v>93.32</v>
      </c>
      <c r="N189" s="203" t="e">
        <v>#REF!</v>
      </c>
      <c r="O189" s="203" t="e">
        <v>#N/A</v>
      </c>
      <c r="P189" s="203"/>
      <c r="Q189" s="219"/>
      <c r="R189" s="75"/>
    </row>
    <row r="190" spans="2:18" ht="38.25" hidden="1" x14ac:dyDescent="0.25">
      <c r="B190" s="192" t="s">
        <v>600</v>
      </c>
      <c r="C190" s="192" t="s">
        <v>795</v>
      </c>
      <c r="D190" s="211" t="s">
        <v>46</v>
      </c>
      <c r="E190" s="325" t="s">
        <v>47</v>
      </c>
      <c r="F190" s="211" t="s">
        <v>600</v>
      </c>
      <c r="G190" s="201">
        <v>87894</v>
      </c>
      <c r="H190" s="191" t="s">
        <v>1205</v>
      </c>
      <c r="I190" s="192" t="s">
        <v>38</v>
      </c>
      <c r="J190" s="203" t="e">
        <v>#N/A</v>
      </c>
      <c r="K190" s="193" t="s">
        <v>1206</v>
      </c>
      <c r="L190" s="202" t="s">
        <v>1207</v>
      </c>
      <c r="M190" s="203">
        <v>7.41</v>
      </c>
      <c r="N190" s="203" t="e">
        <v>#REF!</v>
      </c>
      <c r="O190" s="203" t="e">
        <v>#N/A</v>
      </c>
      <c r="P190" s="203"/>
      <c r="Q190" s="219"/>
      <c r="R190" s="75"/>
    </row>
    <row r="191" spans="2:18" ht="38.25" hidden="1" x14ac:dyDescent="0.25">
      <c r="B191" s="192" t="s">
        <v>601</v>
      </c>
      <c r="C191" s="192" t="s">
        <v>795</v>
      </c>
      <c r="D191" s="211" t="s">
        <v>46</v>
      </c>
      <c r="E191" s="325" t="s">
        <v>47</v>
      </c>
      <c r="F191" s="211" t="s">
        <v>601</v>
      </c>
      <c r="G191" s="201">
        <v>87775</v>
      </c>
      <c r="H191" s="191" t="s">
        <v>1208</v>
      </c>
      <c r="I191" s="192" t="s">
        <v>38</v>
      </c>
      <c r="J191" s="203" t="e">
        <v>#N/A</v>
      </c>
      <c r="K191" s="193" t="s">
        <v>1209</v>
      </c>
      <c r="L191" s="202" t="s">
        <v>1210</v>
      </c>
      <c r="M191" s="203">
        <v>62.81</v>
      </c>
      <c r="N191" s="203" t="e">
        <v>#REF!</v>
      </c>
      <c r="O191" s="203" t="e">
        <v>#N/A</v>
      </c>
      <c r="P191" s="203"/>
      <c r="Q191" s="219"/>
      <c r="R191" s="75"/>
    </row>
    <row r="192" spans="2:18" ht="63.75" hidden="1" x14ac:dyDescent="0.25">
      <c r="B192" s="192" t="s">
        <v>783</v>
      </c>
      <c r="C192" s="192" t="s">
        <v>795</v>
      </c>
      <c r="D192" s="211" t="s">
        <v>46</v>
      </c>
      <c r="E192" s="325" t="s">
        <v>47</v>
      </c>
      <c r="F192" s="211" t="s">
        <v>783</v>
      </c>
      <c r="G192" s="201">
        <v>89173</v>
      </c>
      <c r="H192" s="191" t="s">
        <v>1211</v>
      </c>
      <c r="I192" s="192" t="s">
        <v>38</v>
      </c>
      <c r="J192" s="203" t="e">
        <v>#N/A</v>
      </c>
      <c r="K192" s="193" t="s">
        <v>1212</v>
      </c>
      <c r="L192" s="202" t="s">
        <v>1213</v>
      </c>
      <c r="M192" s="203">
        <v>40.950000000000003</v>
      </c>
      <c r="N192" s="203" t="e">
        <v>#REF!</v>
      </c>
      <c r="O192" s="203" t="e">
        <v>#N/A</v>
      </c>
      <c r="P192" s="203"/>
      <c r="Q192" s="219"/>
      <c r="R192" s="75"/>
    </row>
    <row r="193" spans="2:18" hidden="1" x14ac:dyDescent="0.25">
      <c r="B193" s="346" t="s">
        <v>700</v>
      </c>
      <c r="C193" s="346"/>
      <c r="D193" s="346"/>
      <c r="E193" s="347"/>
      <c r="F193" s="346"/>
      <c r="G193" s="346"/>
      <c r="H193" s="343" t="s">
        <v>504</v>
      </c>
      <c r="I193" s="348"/>
      <c r="J193" s="349"/>
      <c r="K193" s="350"/>
      <c r="L193" s="350"/>
      <c r="M193" s="349"/>
      <c r="N193" s="349" t="e">
        <v>#REF!</v>
      </c>
      <c r="O193" s="351"/>
      <c r="P193" s="203"/>
      <c r="Q193" s="219"/>
      <c r="R193" s="75"/>
    </row>
    <row r="194" spans="2:18" ht="38.25" hidden="1" x14ac:dyDescent="0.25">
      <c r="B194" s="192" t="s">
        <v>602</v>
      </c>
      <c r="C194" s="192" t="s">
        <v>795</v>
      </c>
      <c r="D194" s="211" t="s">
        <v>46</v>
      </c>
      <c r="E194" s="325" t="s">
        <v>47</v>
      </c>
      <c r="F194" s="211" t="s">
        <v>602</v>
      </c>
      <c r="G194" s="201">
        <v>87881</v>
      </c>
      <c r="H194" s="191" t="s">
        <v>1214</v>
      </c>
      <c r="I194" s="192" t="s">
        <v>38</v>
      </c>
      <c r="J194" s="203" t="e">
        <v>#N/A</v>
      </c>
      <c r="K194" s="193" t="s">
        <v>1215</v>
      </c>
      <c r="L194" s="202" t="s">
        <v>1216</v>
      </c>
      <c r="M194" s="203">
        <v>7.57</v>
      </c>
      <c r="N194" s="203" t="e">
        <v>#REF!</v>
      </c>
      <c r="O194" s="203" t="e">
        <v>#N/A</v>
      </c>
      <c r="P194" s="203"/>
      <c r="Q194" s="219"/>
      <c r="R194" s="75"/>
    </row>
    <row r="195" spans="2:18" ht="25.5" hidden="1" x14ac:dyDescent="0.25">
      <c r="B195" s="192" t="s">
        <v>603</v>
      </c>
      <c r="C195" s="192" t="s">
        <v>795</v>
      </c>
      <c r="D195" s="211" t="s">
        <v>46</v>
      </c>
      <c r="E195" s="325" t="s">
        <v>48</v>
      </c>
      <c r="F195" s="211" t="s">
        <v>603</v>
      </c>
      <c r="G195" s="201">
        <v>1601000101</v>
      </c>
      <c r="H195" s="191" t="s">
        <v>1217</v>
      </c>
      <c r="I195" s="192" t="s">
        <v>38</v>
      </c>
      <c r="J195" s="203" t="e">
        <v>#N/A</v>
      </c>
      <c r="K195" s="193">
        <v>39.520000000000003</v>
      </c>
      <c r="L195" s="202">
        <v>35.799999999999997</v>
      </c>
      <c r="M195" s="203">
        <v>48.29</v>
      </c>
      <c r="N195" s="203" t="e">
        <v>#REF!</v>
      </c>
      <c r="O195" s="203" t="e">
        <v>#N/A</v>
      </c>
      <c r="P195" s="203"/>
      <c r="Q195" s="219"/>
      <c r="R195" s="75"/>
    </row>
    <row r="196" spans="2:18" hidden="1" x14ac:dyDescent="0.25">
      <c r="B196" s="346" t="s">
        <v>604</v>
      </c>
      <c r="C196" s="346"/>
      <c r="D196" s="346"/>
      <c r="E196" s="347"/>
      <c r="F196" s="346"/>
      <c r="G196" s="346"/>
      <c r="H196" s="343" t="s">
        <v>102</v>
      </c>
      <c r="I196" s="348"/>
      <c r="J196" s="349"/>
      <c r="K196" s="350"/>
      <c r="L196" s="350"/>
      <c r="M196" s="349"/>
      <c r="N196" s="349" t="e">
        <v>#REF!</v>
      </c>
      <c r="O196" s="351"/>
      <c r="P196" s="203"/>
      <c r="Q196" s="219"/>
      <c r="R196" s="75"/>
    </row>
    <row r="197" spans="2:18" ht="25.5" hidden="1" x14ac:dyDescent="0.25">
      <c r="B197" s="192" t="s">
        <v>605</v>
      </c>
      <c r="C197" s="192" t="s">
        <v>795</v>
      </c>
      <c r="D197" s="211" t="s">
        <v>46</v>
      </c>
      <c r="E197" s="325" t="s">
        <v>47</v>
      </c>
      <c r="F197" s="211" t="s">
        <v>605</v>
      </c>
      <c r="G197" s="201">
        <v>94216</v>
      </c>
      <c r="H197" s="191" t="s">
        <v>1218</v>
      </c>
      <c r="I197" s="192" t="s">
        <v>38</v>
      </c>
      <c r="J197" s="203" t="e">
        <v>#N/A</v>
      </c>
      <c r="K197" s="193" t="s">
        <v>1219</v>
      </c>
      <c r="L197" s="202" t="s">
        <v>1220</v>
      </c>
      <c r="M197" s="203">
        <v>344.47</v>
      </c>
      <c r="N197" s="203" t="e">
        <v>#REF!</v>
      </c>
      <c r="O197" s="203" t="e">
        <v>#N/A</v>
      </c>
      <c r="P197" s="203"/>
      <c r="Q197" s="219"/>
      <c r="R197" s="75"/>
    </row>
    <row r="198" spans="2:18" hidden="1" x14ac:dyDescent="0.25">
      <c r="B198" s="192" t="s">
        <v>606</v>
      </c>
      <c r="C198" s="192" t="s">
        <v>795</v>
      </c>
      <c r="D198" s="211" t="s">
        <v>46</v>
      </c>
      <c r="E198" s="325" t="s">
        <v>48</v>
      </c>
      <c r="F198" s="211" t="s">
        <v>606</v>
      </c>
      <c r="G198" s="201">
        <v>1001000135</v>
      </c>
      <c r="H198" s="191" t="s">
        <v>1221</v>
      </c>
      <c r="I198" s="192" t="s">
        <v>104</v>
      </c>
      <c r="J198" s="203" t="e">
        <v>#N/A</v>
      </c>
      <c r="K198" s="193">
        <v>57.74</v>
      </c>
      <c r="L198" s="202">
        <v>53.27</v>
      </c>
      <c r="M198" s="203">
        <v>70.56</v>
      </c>
      <c r="N198" s="203" t="e">
        <v>#REF!</v>
      </c>
      <c r="O198" s="203" t="e">
        <v>#N/A</v>
      </c>
      <c r="P198" s="203"/>
      <c r="Q198" s="219"/>
      <c r="R198" s="75"/>
    </row>
    <row r="199" spans="2:18" ht="38.25" hidden="1" x14ac:dyDescent="0.25">
      <c r="B199" s="192" t="s">
        <v>701</v>
      </c>
      <c r="C199" s="192" t="s">
        <v>795</v>
      </c>
      <c r="D199" s="211" t="s">
        <v>46</v>
      </c>
      <c r="E199" s="325" t="s">
        <v>48</v>
      </c>
      <c r="F199" s="211" t="s">
        <v>701</v>
      </c>
      <c r="G199" s="201">
        <v>92620</v>
      </c>
      <c r="H199" s="191" t="s">
        <v>1222</v>
      </c>
      <c r="I199" s="192" t="s">
        <v>101</v>
      </c>
      <c r="J199" s="203" t="e">
        <v>#N/A</v>
      </c>
      <c r="K199" s="193" t="s">
        <v>1223</v>
      </c>
      <c r="L199" s="202" t="s">
        <v>1224</v>
      </c>
      <c r="M199" s="203">
        <v>2700.35</v>
      </c>
      <c r="N199" s="203" t="e">
        <v>#REF!</v>
      </c>
      <c r="O199" s="203" t="e">
        <v>#N/A</v>
      </c>
      <c r="P199" s="203"/>
      <c r="Q199" s="219"/>
      <c r="R199" s="75"/>
    </row>
    <row r="200" spans="2:18" ht="38.25" hidden="1" x14ac:dyDescent="0.25">
      <c r="B200" s="192" t="s">
        <v>791</v>
      </c>
      <c r="C200" s="192" t="s">
        <v>795</v>
      </c>
      <c r="D200" s="211" t="s">
        <v>46</v>
      </c>
      <c r="E200" s="325" t="s">
        <v>48</v>
      </c>
      <c r="F200" s="211" t="s">
        <v>791</v>
      </c>
      <c r="G200" s="201">
        <v>92580</v>
      </c>
      <c r="H200" s="191" t="s">
        <v>1225</v>
      </c>
      <c r="I200" s="192" t="s">
        <v>38</v>
      </c>
      <c r="J200" s="203" t="e">
        <v>#N/A</v>
      </c>
      <c r="K200" s="193" t="s">
        <v>1226</v>
      </c>
      <c r="L200" s="202" t="s">
        <v>1227</v>
      </c>
      <c r="M200" s="203">
        <v>63.14</v>
      </c>
      <c r="N200" s="203" t="e">
        <v>#REF!</v>
      </c>
      <c r="O200" s="203" t="e">
        <v>#N/A</v>
      </c>
      <c r="P200" s="203"/>
      <c r="Q200" s="219"/>
      <c r="R200" s="75"/>
    </row>
    <row r="201" spans="2:18" hidden="1" x14ac:dyDescent="0.25">
      <c r="B201" s="346" t="s">
        <v>607</v>
      </c>
      <c r="C201" s="346"/>
      <c r="D201" s="346"/>
      <c r="E201" s="347"/>
      <c r="F201" s="346"/>
      <c r="G201" s="346"/>
      <c r="H201" s="343" t="s">
        <v>505</v>
      </c>
      <c r="I201" s="348"/>
      <c r="J201" s="349"/>
      <c r="K201" s="350"/>
      <c r="L201" s="350"/>
      <c r="M201" s="349"/>
      <c r="N201" s="349" t="e">
        <v>#REF!</v>
      </c>
      <c r="O201" s="351"/>
      <c r="P201" s="203"/>
      <c r="Q201" s="219"/>
      <c r="R201" s="75"/>
    </row>
    <row r="202" spans="2:18" ht="25.5" hidden="1" x14ac:dyDescent="0.25">
      <c r="B202" s="192" t="s">
        <v>608</v>
      </c>
      <c r="C202" s="192" t="s">
        <v>795</v>
      </c>
      <c r="D202" s="211" t="s">
        <v>46</v>
      </c>
      <c r="E202" s="325" t="s">
        <v>47</v>
      </c>
      <c r="F202" s="211" t="s">
        <v>608</v>
      </c>
      <c r="G202" s="201">
        <v>39638</v>
      </c>
      <c r="H202" s="191" t="s">
        <v>1228</v>
      </c>
      <c r="I202" s="192" t="s">
        <v>1229</v>
      </c>
      <c r="J202" s="203" t="e">
        <v>#N/A</v>
      </c>
      <c r="K202" s="193" t="s">
        <v>1230</v>
      </c>
      <c r="L202" s="202" t="s">
        <v>1230</v>
      </c>
      <c r="M202" s="203">
        <v>171.28</v>
      </c>
      <c r="N202" s="203" t="e">
        <v>#REF!</v>
      </c>
      <c r="O202" s="203" t="e">
        <v>#N/A</v>
      </c>
      <c r="P202" s="203"/>
      <c r="Q202" s="219"/>
      <c r="R202" s="75"/>
    </row>
    <row r="203" spans="2:18" ht="25.5" hidden="1" x14ac:dyDescent="0.25">
      <c r="B203" s="192" t="s">
        <v>702</v>
      </c>
      <c r="C203" s="192" t="s">
        <v>795</v>
      </c>
      <c r="D203" s="211" t="s">
        <v>46</v>
      </c>
      <c r="E203" s="325" t="s">
        <v>47</v>
      </c>
      <c r="F203" s="211" t="s">
        <v>702</v>
      </c>
      <c r="G203" s="201">
        <v>100327</v>
      </c>
      <c r="H203" s="191" t="s">
        <v>1231</v>
      </c>
      <c r="I203" s="192" t="s">
        <v>104</v>
      </c>
      <c r="J203" s="203" t="e">
        <v>#N/A</v>
      </c>
      <c r="K203" s="193" t="s">
        <v>1232</v>
      </c>
      <c r="L203" s="202" t="s">
        <v>1233</v>
      </c>
      <c r="M203" s="203">
        <v>72.739999999999995</v>
      </c>
      <c r="N203" s="203" t="e">
        <v>#REF!</v>
      </c>
      <c r="O203" s="203" t="e">
        <v>#N/A</v>
      </c>
      <c r="P203" s="203"/>
      <c r="Q203" s="219"/>
      <c r="R203" s="75"/>
    </row>
    <row r="204" spans="2:18" hidden="1" x14ac:dyDescent="0.25">
      <c r="B204" s="346" t="s">
        <v>609</v>
      </c>
      <c r="C204" s="346"/>
      <c r="D204" s="346"/>
      <c r="E204" s="347"/>
      <c r="F204" s="346"/>
      <c r="G204" s="346"/>
      <c r="H204" s="343" t="s">
        <v>144</v>
      </c>
      <c r="I204" s="348"/>
      <c r="J204" s="349"/>
      <c r="K204" s="350"/>
      <c r="L204" s="350"/>
      <c r="M204" s="349"/>
      <c r="N204" s="349" t="e">
        <v>#REF!</v>
      </c>
      <c r="O204" s="351"/>
      <c r="P204" s="203"/>
      <c r="Q204" s="219"/>
      <c r="R204" s="75"/>
    </row>
    <row r="205" spans="2:18" ht="25.5" hidden="1" x14ac:dyDescent="0.25">
      <c r="B205" s="192" t="s">
        <v>610</v>
      </c>
      <c r="C205" s="192" t="s">
        <v>795</v>
      </c>
      <c r="D205" s="211" t="s">
        <v>46</v>
      </c>
      <c r="E205" s="325" t="s">
        <v>47</v>
      </c>
      <c r="F205" s="211" t="s">
        <v>610</v>
      </c>
      <c r="G205" s="201">
        <v>96116</v>
      </c>
      <c r="H205" s="191" t="s">
        <v>1234</v>
      </c>
      <c r="I205" s="192" t="s">
        <v>38</v>
      </c>
      <c r="J205" s="203" t="e">
        <v>#N/A</v>
      </c>
      <c r="K205" s="193" t="s">
        <v>1235</v>
      </c>
      <c r="L205" s="202" t="s">
        <v>1236</v>
      </c>
      <c r="M205" s="203">
        <v>100.75</v>
      </c>
      <c r="N205" s="203" t="e">
        <v>#REF!</v>
      </c>
      <c r="O205" s="203" t="e">
        <v>#N/A</v>
      </c>
      <c r="P205" s="203"/>
      <c r="Q205" s="219"/>
      <c r="R205" s="75"/>
    </row>
    <row r="206" spans="2:18" ht="25.5" hidden="1" x14ac:dyDescent="0.25">
      <c r="B206" s="192" t="s">
        <v>611</v>
      </c>
      <c r="C206" s="192" t="s">
        <v>795</v>
      </c>
      <c r="D206" s="211" t="s">
        <v>46</v>
      </c>
      <c r="E206" s="325" t="s">
        <v>47</v>
      </c>
      <c r="F206" s="211" t="s">
        <v>611</v>
      </c>
      <c r="G206" s="201">
        <v>96121</v>
      </c>
      <c r="H206" s="191" t="s">
        <v>1237</v>
      </c>
      <c r="I206" s="192" t="s">
        <v>104</v>
      </c>
      <c r="J206" s="203" t="e">
        <v>#N/A</v>
      </c>
      <c r="K206" s="193" t="s">
        <v>1238</v>
      </c>
      <c r="L206" s="202" t="s">
        <v>1239</v>
      </c>
      <c r="M206" s="203">
        <v>16.62</v>
      </c>
      <c r="N206" s="203" t="e">
        <v>#REF!</v>
      </c>
      <c r="O206" s="203" t="e">
        <v>#N/A</v>
      </c>
      <c r="P206" s="203"/>
      <c r="Q206" s="219"/>
      <c r="R206" s="75"/>
    </row>
    <row r="207" spans="2:18" hidden="1" x14ac:dyDescent="0.25">
      <c r="B207" s="346" t="s">
        <v>612</v>
      </c>
      <c r="C207" s="346"/>
      <c r="D207" s="346"/>
      <c r="E207" s="347"/>
      <c r="F207" s="346"/>
      <c r="G207" s="346"/>
      <c r="H207" s="343" t="s">
        <v>506</v>
      </c>
      <c r="I207" s="348"/>
      <c r="J207" s="349"/>
      <c r="K207" s="350"/>
      <c r="L207" s="350"/>
      <c r="M207" s="349"/>
      <c r="N207" s="349" t="e">
        <v>#REF!</v>
      </c>
      <c r="O207" s="351"/>
      <c r="P207" s="203"/>
      <c r="Q207" s="219"/>
      <c r="R207" s="75"/>
    </row>
    <row r="208" spans="2:18" ht="25.5" hidden="1" x14ac:dyDescent="0.25">
      <c r="B208" s="192" t="s">
        <v>613</v>
      </c>
      <c r="C208" s="192" t="s">
        <v>795</v>
      </c>
      <c r="D208" s="211" t="s">
        <v>46</v>
      </c>
      <c r="E208" s="325" t="s">
        <v>48</v>
      </c>
      <c r="F208" s="211" t="s">
        <v>613</v>
      </c>
      <c r="G208" s="201">
        <v>1101002010</v>
      </c>
      <c r="H208" s="191" t="s">
        <v>1240</v>
      </c>
      <c r="I208" s="192" t="s">
        <v>38</v>
      </c>
      <c r="J208" s="203" t="e">
        <v>#N/A</v>
      </c>
      <c r="K208" s="193">
        <v>1021.67</v>
      </c>
      <c r="L208" s="202">
        <v>927.66</v>
      </c>
      <c r="M208" s="203">
        <v>1248.6300000000001</v>
      </c>
      <c r="N208" s="203" t="e">
        <v>#REF!</v>
      </c>
      <c r="O208" s="203" t="e">
        <v>#N/A</v>
      </c>
      <c r="P208" s="203"/>
      <c r="Q208" s="219"/>
      <c r="R208" s="75"/>
    </row>
    <row r="209" spans="2:18" ht="51" hidden="1" x14ac:dyDescent="0.25">
      <c r="B209" s="192" t="s">
        <v>614</v>
      </c>
      <c r="C209" s="192" t="s">
        <v>795</v>
      </c>
      <c r="D209" s="211" t="s">
        <v>46</v>
      </c>
      <c r="E209" s="325" t="s">
        <v>47</v>
      </c>
      <c r="F209" s="211" t="s">
        <v>614</v>
      </c>
      <c r="G209" s="201">
        <v>94572</v>
      </c>
      <c r="H209" s="191" t="s">
        <v>1241</v>
      </c>
      <c r="I209" s="192" t="s">
        <v>38</v>
      </c>
      <c r="J209" s="203" t="e">
        <v>#N/A</v>
      </c>
      <c r="K209" s="193" t="s">
        <v>1242</v>
      </c>
      <c r="L209" s="202" t="s">
        <v>1243</v>
      </c>
      <c r="M209" s="203">
        <v>860.09</v>
      </c>
      <c r="N209" s="203" t="e">
        <v>#REF!</v>
      </c>
      <c r="O209" s="203" t="e">
        <v>#N/A</v>
      </c>
      <c r="P209" s="203"/>
      <c r="Q209" s="219"/>
      <c r="R209" s="75"/>
    </row>
    <row r="210" spans="2:18" ht="38.25" hidden="1" x14ac:dyDescent="0.25">
      <c r="B210" s="192" t="s">
        <v>703</v>
      </c>
      <c r="C210" s="192" t="s">
        <v>795</v>
      </c>
      <c r="D210" s="211" t="s">
        <v>46</v>
      </c>
      <c r="E210" s="325" t="s">
        <v>49</v>
      </c>
      <c r="F210" s="211" t="s">
        <v>703</v>
      </c>
      <c r="G210" s="201" t="s">
        <v>271</v>
      </c>
      <c r="H210" s="191" t="s">
        <v>633</v>
      </c>
      <c r="I210" s="192" t="s">
        <v>104</v>
      </c>
      <c r="J210" s="203" t="e">
        <v>#N/A</v>
      </c>
      <c r="K210" s="193">
        <v>731.83999999999992</v>
      </c>
      <c r="L210" s="202">
        <v>0</v>
      </c>
      <c r="M210" s="203">
        <v>894.42</v>
      </c>
      <c r="N210" s="203" t="e">
        <v>#REF!</v>
      </c>
      <c r="O210" s="203" t="e">
        <v>#N/A</v>
      </c>
      <c r="P210" s="203"/>
      <c r="Q210" s="219"/>
      <c r="R210" s="75"/>
    </row>
    <row r="211" spans="2:18" hidden="1" x14ac:dyDescent="0.25">
      <c r="B211" s="346" t="s">
        <v>615</v>
      </c>
      <c r="C211" s="346"/>
      <c r="D211" s="346"/>
      <c r="E211" s="347"/>
      <c r="F211" s="346"/>
      <c r="G211" s="346"/>
      <c r="H211" s="343" t="s">
        <v>330</v>
      </c>
      <c r="I211" s="348"/>
      <c r="J211" s="349"/>
      <c r="K211" s="350"/>
      <c r="L211" s="350"/>
      <c r="M211" s="349"/>
      <c r="N211" s="349" t="e">
        <v>#REF!</v>
      </c>
      <c r="O211" s="351"/>
      <c r="P211" s="203"/>
      <c r="Q211" s="219"/>
      <c r="R211" s="75"/>
    </row>
    <row r="212" spans="2:18" ht="38.25" hidden="1" x14ac:dyDescent="0.25">
      <c r="B212" s="192" t="s">
        <v>616</v>
      </c>
      <c r="C212" s="192" t="s">
        <v>795</v>
      </c>
      <c r="D212" s="211" t="s">
        <v>46</v>
      </c>
      <c r="E212" s="325" t="s">
        <v>47</v>
      </c>
      <c r="F212" s="211" t="s">
        <v>616</v>
      </c>
      <c r="G212" s="201">
        <v>101879</v>
      </c>
      <c r="H212" s="191" t="s">
        <v>1244</v>
      </c>
      <c r="I212" s="192" t="s">
        <v>101</v>
      </c>
      <c r="J212" s="203" t="e">
        <v>#N/A</v>
      </c>
      <c r="K212" s="193" t="s">
        <v>1245</v>
      </c>
      <c r="L212" s="202" t="s">
        <v>1246</v>
      </c>
      <c r="M212" s="203">
        <v>731.96</v>
      </c>
      <c r="N212" s="203" t="e">
        <v>#REF!</v>
      </c>
      <c r="O212" s="203" t="e">
        <v>#N/A</v>
      </c>
      <c r="P212" s="203"/>
      <c r="Q212" s="219"/>
      <c r="R212" s="75"/>
    </row>
    <row r="213" spans="2:18" ht="38.25" hidden="1" x14ac:dyDescent="0.25">
      <c r="B213" s="192" t="s">
        <v>617</v>
      </c>
      <c r="C213" s="192" t="s">
        <v>795</v>
      </c>
      <c r="D213" s="211" t="s">
        <v>46</v>
      </c>
      <c r="E213" s="325" t="s">
        <v>47</v>
      </c>
      <c r="F213" s="211" t="s">
        <v>617</v>
      </c>
      <c r="G213" s="201">
        <v>91834</v>
      </c>
      <c r="H213" s="191" t="s">
        <v>1247</v>
      </c>
      <c r="I213" s="192" t="s">
        <v>104</v>
      </c>
      <c r="J213" s="203" t="e">
        <v>#N/A</v>
      </c>
      <c r="K213" s="193" t="s">
        <v>1248</v>
      </c>
      <c r="L213" s="202" t="s">
        <v>1249</v>
      </c>
      <c r="M213" s="203">
        <v>12.09</v>
      </c>
      <c r="N213" s="203" t="e">
        <v>#REF!</v>
      </c>
      <c r="O213" s="203" t="e">
        <v>#N/A</v>
      </c>
      <c r="P213" s="203"/>
      <c r="Q213" s="219"/>
      <c r="R213" s="75"/>
    </row>
    <row r="214" spans="2:18" hidden="1" x14ac:dyDescent="0.25">
      <c r="B214" s="192" t="s">
        <v>618</v>
      </c>
      <c r="C214" s="192" t="s">
        <v>795</v>
      </c>
      <c r="D214" s="211" t="s">
        <v>46</v>
      </c>
      <c r="E214" s="325" t="s">
        <v>47</v>
      </c>
      <c r="F214" s="211" t="s">
        <v>618</v>
      </c>
      <c r="G214" s="201">
        <v>2556</v>
      </c>
      <c r="H214" s="191" t="s">
        <v>1250</v>
      </c>
      <c r="I214" s="192" t="s">
        <v>1251</v>
      </c>
      <c r="J214" s="203" t="e">
        <v>#N/A</v>
      </c>
      <c r="K214" s="193" t="s">
        <v>1252</v>
      </c>
      <c r="L214" s="202" t="s">
        <v>1253</v>
      </c>
      <c r="M214" s="203">
        <v>2.06</v>
      </c>
      <c r="N214" s="203" t="e">
        <v>#REF!</v>
      </c>
      <c r="O214" s="203" t="e">
        <v>#N/A</v>
      </c>
      <c r="P214" s="203"/>
      <c r="Q214" s="219"/>
      <c r="R214" s="75"/>
    </row>
    <row r="215" spans="2:18" ht="25.5" hidden="1" x14ac:dyDescent="0.25">
      <c r="B215" s="192" t="s">
        <v>704</v>
      </c>
      <c r="C215" s="192" t="s">
        <v>795</v>
      </c>
      <c r="D215" s="211" t="s">
        <v>46</v>
      </c>
      <c r="E215" s="325" t="s">
        <v>47</v>
      </c>
      <c r="F215" s="211" t="s">
        <v>704</v>
      </c>
      <c r="G215" s="201">
        <v>91999</v>
      </c>
      <c r="H215" s="191" t="s">
        <v>1254</v>
      </c>
      <c r="I215" s="192" t="s">
        <v>101</v>
      </c>
      <c r="J215" s="203" t="e">
        <v>#N/A</v>
      </c>
      <c r="K215" s="193" t="s">
        <v>1255</v>
      </c>
      <c r="L215" s="202" t="s">
        <v>1256</v>
      </c>
      <c r="M215" s="203">
        <v>25.76</v>
      </c>
      <c r="N215" s="203" t="e">
        <v>#REF!</v>
      </c>
      <c r="O215" s="203" t="e">
        <v>#N/A</v>
      </c>
      <c r="P215" s="203"/>
      <c r="Q215" s="219"/>
      <c r="R215" s="75"/>
    </row>
    <row r="216" spans="2:18" ht="25.5" hidden="1" x14ac:dyDescent="0.25">
      <c r="B216" s="192" t="s">
        <v>705</v>
      </c>
      <c r="C216" s="192" t="s">
        <v>795</v>
      </c>
      <c r="D216" s="211" t="s">
        <v>46</v>
      </c>
      <c r="E216" s="325" t="s">
        <v>47</v>
      </c>
      <c r="F216" s="211" t="s">
        <v>705</v>
      </c>
      <c r="G216" s="201">
        <v>91953</v>
      </c>
      <c r="H216" s="191" t="s">
        <v>1257</v>
      </c>
      <c r="I216" s="192" t="s">
        <v>101</v>
      </c>
      <c r="J216" s="203" t="e">
        <v>#N/A</v>
      </c>
      <c r="K216" s="193" t="s">
        <v>1258</v>
      </c>
      <c r="L216" s="202" t="s">
        <v>1259</v>
      </c>
      <c r="M216" s="203">
        <v>30.65</v>
      </c>
      <c r="N216" s="203" t="e">
        <v>#REF!</v>
      </c>
      <c r="O216" s="203" t="e">
        <v>#N/A</v>
      </c>
      <c r="P216" s="203"/>
      <c r="Q216" s="219"/>
      <c r="R216" s="75"/>
    </row>
    <row r="217" spans="2:18" ht="25.5" hidden="1" x14ac:dyDescent="0.25">
      <c r="B217" s="192" t="s">
        <v>706</v>
      </c>
      <c r="C217" s="192" t="s">
        <v>795</v>
      </c>
      <c r="D217" s="211" t="s">
        <v>46</v>
      </c>
      <c r="E217" s="325" t="s">
        <v>47</v>
      </c>
      <c r="F217" s="211" t="s">
        <v>706</v>
      </c>
      <c r="G217" s="201">
        <v>91967</v>
      </c>
      <c r="H217" s="191" t="s">
        <v>1260</v>
      </c>
      <c r="I217" s="192" t="s">
        <v>101</v>
      </c>
      <c r="J217" s="203" t="e">
        <v>#N/A</v>
      </c>
      <c r="K217" s="193" t="s">
        <v>1261</v>
      </c>
      <c r="L217" s="202" t="s">
        <v>1262</v>
      </c>
      <c r="M217" s="203">
        <v>66.48</v>
      </c>
      <c r="N217" s="203" t="e">
        <v>#REF!</v>
      </c>
      <c r="O217" s="203" t="e">
        <v>#N/A</v>
      </c>
      <c r="P217" s="203"/>
      <c r="Q217" s="219"/>
      <c r="R217" s="75"/>
    </row>
    <row r="218" spans="2:18" ht="38.25" hidden="1" x14ac:dyDescent="0.25">
      <c r="B218" s="192" t="s">
        <v>707</v>
      </c>
      <c r="C218" s="192" t="s">
        <v>795</v>
      </c>
      <c r="D218" s="211" t="s">
        <v>46</v>
      </c>
      <c r="E218" s="325" t="s">
        <v>47</v>
      </c>
      <c r="F218" s="211" t="s">
        <v>707</v>
      </c>
      <c r="G218" s="201">
        <v>100904</v>
      </c>
      <c r="H218" s="191" t="s">
        <v>1263</v>
      </c>
      <c r="I218" s="192" t="s">
        <v>101</v>
      </c>
      <c r="J218" s="203" t="e">
        <v>#N/A</v>
      </c>
      <c r="K218" s="193" t="s">
        <v>1264</v>
      </c>
      <c r="L218" s="202" t="s">
        <v>1265</v>
      </c>
      <c r="M218" s="203">
        <v>133.83000000000001</v>
      </c>
      <c r="N218" s="203" t="e">
        <v>#REF!</v>
      </c>
      <c r="O218" s="203" t="e">
        <v>#N/A</v>
      </c>
      <c r="P218" s="203"/>
      <c r="Q218" s="219"/>
      <c r="R218" s="75"/>
    </row>
    <row r="219" spans="2:18" ht="38.25" hidden="1" x14ac:dyDescent="0.25">
      <c r="B219" s="192" t="s">
        <v>708</v>
      </c>
      <c r="C219" s="192" t="s">
        <v>795</v>
      </c>
      <c r="D219" s="211" t="s">
        <v>46</v>
      </c>
      <c r="E219" s="325" t="s">
        <v>47</v>
      </c>
      <c r="F219" s="211" t="s">
        <v>708</v>
      </c>
      <c r="G219" s="201">
        <v>97586</v>
      </c>
      <c r="H219" s="191" t="s">
        <v>1266</v>
      </c>
      <c r="I219" s="192" t="s">
        <v>101</v>
      </c>
      <c r="J219" s="203" t="e">
        <v>#N/A</v>
      </c>
      <c r="K219" s="193" t="s">
        <v>1267</v>
      </c>
      <c r="L219" s="202" t="s">
        <v>1268</v>
      </c>
      <c r="M219" s="203">
        <v>249.31</v>
      </c>
      <c r="N219" s="203" t="e">
        <v>#REF!</v>
      </c>
      <c r="O219" s="203" t="e">
        <v>#N/A</v>
      </c>
      <c r="P219" s="203"/>
      <c r="Q219" s="219"/>
      <c r="R219" s="75"/>
    </row>
    <row r="220" spans="2:18" ht="25.5" hidden="1" x14ac:dyDescent="0.25">
      <c r="B220" s="192" t="s">
        <v>709</v>
      </c>
      <c r="C220" s="192" t="s">
        <v>795</v>
      </c>
      <c r="D220" s="211" t="s">
        <v>46</v>
      </c>
      <c r="E220" s="325" t="s">
        <v>47</v>
      </c>
      <c r="F220" s="211" t="s">
        <v>709</v>
      </c>
      <c r="G220" s="201">
        <v>93665</v>
      </c>
      <c r="H220" s="191" t="s">
        <v>1269</v>
      </c>
      <c r="I220" s="192" t="s">
        <v>101</v>
      </c>
      <c r="J220" s="203" t="e">
        <v>#N/A</v>
      </c>
      <c r="K220" s="193" t="s">
        <v>1270</v>
      </c>
      <c r="L220" s="202" t="s">
        <v>1271</v>
      </c>
      <c r="M220" s="203">
        <v>86.78</v>
      </c>
      <c r="N220" s="203" t="e">
        <v>#REF!</v>
      </c>
      <c r="O220" s="203" t="e">
        <v>#N/A</v>
      </c>
      <c r="P220" s="203"/>
      <c r="Q220" s="219"/>
      <c r="R220" s="75"/>
    </row>
    <row r="221" spans="2:18" hidden="1" x14ac:dyDescent="0.25">
      <c r="B221" s="346" t="s">
        <v>619</v>
      </c>
      <c r="C221" s="346"/>
      <c r="D221" s="346"/>
      <c r="E221" s="347"/>
      <c r="F221" s="346"/>
      <c r="G221" s="346"/>
      <c r="H221" s="343" t="s">
        <v>507</v>
      </c>
      <c r="I221" s="348"/>
      <c r="J221" s="349"/>
      <c r="K221" s="350"/>
      <c r="L221" s="350"/>
      <c r="M221" s="349"/>
      <c r="N221" s="349" t="e">
        <v>#REF!</v>
      </c>
      <c r="O221" s="351"/>
      <c r="P221" s="203"/>
      <c r="Q221" s="219"/>
      <c r="R221" s="75"/>
    </row>
    <row r="222" spans="2:18" ht="51" hidden="1" x14ac:dyDescent="0.25">
      <c r="B222" s="192" t="s">
        <v>620</v>
      </c>
      <c r="C222" s="192" t="s">
        <v>795</v>
      </c>
      <c r="D222" s="211" t="s">
        <v>46</v>
      </c>
      <c r="E222" s="325" t="s">
        <v>47</v>
      </c>
      <c r="F222" s="211" t="s">
        <v>620</v>
      </c>
      <c r="G222" s="201">
        <v>91785</v>
      </c>
      <c r="H222" s="191" t="s">
        <v>1272</v>
      </c>
      <c r="I222" s="192" t="s">
        <v>104</v>
      </c>
      <c r="J222" s="203" t="e">
        <v>#N/A</v>
      </c>
      <c r="K222" s="193" t="s">
        <v>1273</v>
      </c>
      <c r="L222" s="202" t="s">
        <v>1274</v>
      </c>
      <c r="M222" s="203">
        <v>51.61</v>
      </c>
      <c r="N222" s="203" t="e">
        <v>#REF!</v>
      </c>
      <c r="O222" s="203" t="e">
        <v>#N/A</v>
      </c>
      <c r="P222" s="203"/>
      <c r="Q222" s="219"/>
      <c r="R222" s="75"/>
    </row>
    <row r="223" spans="2:18" ht="25.5" hidden="1" x14ac:dyDescent="0.25">
      <c r="B223" s="192" t="s">
        <v>621</v>
      </c>
      <c r="C223" s="192" t="s">
        <v>795</v>
      </c>
      <c r="D223" s="211" t="s">
        <v>46</v>
      </c>
      <c r="E223" s="325" t="s">
        <v>47</v>
      </c>
      <c r="F223" s="211" t="s">
        <v>621</v>
      </c>
      <c r="G223" s="201">
        <v>86910</v>
      </c>
      <c r="H223" s="191" t="s">
        <v>1275</v>
      </c>
      <c r="I223" s="192" t="s">
        <v>101</v>
      </c>
      <c r="J223" s="203" t="e">
        <v>#N/A</v>
      </c>
      <c r="K223" s="193" t="s">
        <v>1276</v>
      </c>
      <c r="L223" s="202" t="s">
        <v>1277</v>
      </c>
      <c r="M223" s="203">
        <v>122.48</v>
      </c>
      <c r="N223" s="203" t="e">
        <v>#REF!</v>
      </c>
      <c r="O223" s="203" t="e">
        <v>#N/A</v>
      </c>
      <c r="P223" s="203"/>
      <c r="Q223" s="219"/>
      <c r="R223" s="75"/>
    </row>
    <row r="224" spans="2:18" hidden="1" x14ac:dyDescent="0.25">
      <c r="B224" s="346" t="s">
        <v>622</v>
      </c>
      <c r="C224" s="346"/>
      <c r="D224" s="346"/>
      <c r="E224" s="347"/>
      <c r="F224" s="346"/>
      <c r="G224" s="346"/>
      <c r="H224" s="343" t="s">
        <v>508</v>
      </c>
      <c r="I224" s="348"/>
      <c r="J224" s="349"/>
      <c r="K224" s="350"/>
      <c r="L224" s="350"/>
      <c r="M224" s="349"/>
      <c r="N224" s="349" t="e">
        <v>#REF!</v>
      </c>
      <c r="O224" s="351"/>
      <c r="P224" s="203"/>
      <c r="Q224" s="219"/>
      <c r="R224" s="75"/>
    </row>
    <row r="225" spans="2:18" ht="25.5" hidden="1" x14ac:dyDescent="0.25">
      <c r="B225" s="192" t="s">
        <v>623</v>
      </c>
      <c r="C225" s="192" t="s">
        <v>795</v>
      </c>
      <c r="D225" s="211" t="s">
        <v>46</v>
      </c>
      <c r="E225" s="325" t="s">
        <v>47</v>
      </c>
      <c r="F225" s="211" t="s">
        <v>623</v>
      </c>
      <c r="G225" s="201">
        <v>89512</v>
      </c>
      <c r="H225" s="191" t="s">
        <v>1278</v>
      </c>
      <c r="I225" s="192" t="s">
        <v>104</v>
      </c>
      <c r="J225" s="203" t="e">
        <v>#N/A</v>
      </c>
      <c r="K225" s="193" t="s">
        <v>1279</v>
      </c>
      <c r="L225" s="202" t="s">
        <v>1280</v>
      </c>
      <c r="M225" s="203">
        <v>91.34</v>
      </c>
      <c r="N225" s="203" t="e">
        <v>#REF!</v>
      </c>
      <c r="O225" s="203" t="e">
        <v>#N/A</v>
      </c>
      <c r="P225" s="203"/>
      <c r="Q225" s="219"/>
      <c r="R225" s="75"/>
    </row>
    <row r="226" spans="2:18" ht="38.25" hidden="1" x14ac:dyDescent="0.25">
      <c r="B226" s="192" t="s">
        <v>634</v>
      </c>
      <c r="C226" s="192" t="s">
        <v>795</v>
      </c>
      <c r="D226" s="211" t="s">
        <v>46</v>
      </c>
      <c r="E226" s="325" t="s">
        <v>47</v>
      </c>
      <c r="F226" s="211" t="s">
        <v>634</v>
      </c>
      <c r="G226" s="201">
        <v>99268</v>
      </c>
      <c r="H226" s="191" t="s">
        <v>1281</v>
      </c>
      <c r="I226" s="192" t="s">
        <v>101</v>
      </c>
      <c r="J226" s="203" t="e">
        <v>#N/A</v>
      </c>
      <c r="K226" s="193" t="s">
        <v>1282</v>
      </c>
      <c r="L226" s="202" t="s">
        <v>1283</v>
      </c>
      <c r="M226" s="203">
        <v>592.21</v>
      </c>
      <c r="N226" s="203" t="e">
        <v>#REF!</v>
      </c>
      <c r="O226" s="203" t="e">
        <v>#N/A</v>
      </c>
      <c r="P226" s="203"/>
      <c r="Q226" s="219"/>
      <c r="R226" s="75"/>
    </row>
    <row r="227" spans="2:18" hidden="1" x14ac:dyDescent="0.25">
      <c r="B227" s="346" t="s">
        <v>624</v>
      </c>
      <c r="C227" s="346"/>
      <c r="D227" s="346"/>
      <c r="E227" s="347"/>
      <c r="F227" s="346"/>
      <c r="G227" s="346"/>
      <c r="H227" s="343" t="s">
        <v>509</v>
      </c>
      <c r="I227" s="348"/>
      <c r="J227" s="349"/>
      <c r="K227" s="350"/>
      <c r="L227" s="350"/>
      <c r="M227" s="349"/>
      <c r="N227" s="349" t="e">
        <v>#REF!</v>
      </c>
      <c r="O227" s="351"/>
      <c r="P227" s="203"/>
      <c r="Q227" s="219"/>
      <c r="R227" s="75"/>
    </row>
    <row r="228" spans="2:18" ht="38.25" hidden="1" x14ac:dyDescent="0.25">
      <c r="B228" s="192" t="s">
        <v>625</v>
      </c>
      <c r="C228" s="192" t="s">
        <v>795</v>
      </c>
      <c r="D228" s="211" t="s">
        <v>46</v>
      </c>
      <c r="E228" s="325" t="s">
        <v>47</v>
      </c>
      <c r="F228" s="211" t="s">
        <v>625</v>
      </c>
      <c r="G228" s="201">
        <v>94990</v>
      </c>
      <c r="H228" s="191" t="s">
        <v>1284</v>
      </c>
      <c r="I228" s="192" t="s">
        <v>1096</v>
      </c>
      <c r="J228" s="203" t="e">
        <v>#N/A</v>
      </c>
      <c r="K228" s="193" t="s">
        <v>1285</v>
      </c>
      <c r="L228" s="202" t="s">
        <v>1286</v>
      </c>
      <c r="M228" s="203">
        <v>922</v>
      </c>
      <c r="N228" s="203" t="e">
        <v>#REF!</v>
      </c>
      <c r="O228" s="203" t="e">
        <v>#N/A</v>
      </c>
      <c r="P228" s="203"/>
      <c r="Q228" s="396"/>
      <c r="R228" s="75"/>
    </row>
    <row r="229" spans="2:18" ht="38.25" hidden="1" x14ac:dyDescent="0.25">
      <c r="B229" s="192" t="s">
        <v>626</v>
      </c>
      <c r="C229" s="192" t="s">
        <v>795</v>
      </c>
      <c r="D229" s="211" t="s">
        <v>46</v>
      </c>
      <c r="E229" s="325" t="s">
        <v>47</v>
      </c>
      <c r="F229" s="211" t="s">
        <v>626</v>
      </c>
      <c r="G229" s="201">
        <v>87255</v>
      </c>
      <c r="H229" s="191" t="s">
        <v>1287</v>
      </c>
      <c r="I229" s="192" t="s">
        <v>38</v>
      </c>
      <c r="J229" s="203" t="e">
        <v>#N/A</v>
      </c>
      <c r="K229" s="193" t="s">
        <v>1288</v>
      </c>
      <c r="L229" s="202" t="s">
        <v>1289</v>
      </c>
      <c r="M229" s="203">
        <v>136.88</v>
      </c>
      <c r="N229" s="203" t="e">
        <v>#REF!</v>
      </c>
      <c r="O229" s="203" t="e">
        <v>#N/A</v>
      </c>
      <c r="P229" s="203"/>
      <c r="Q229" s="219"/>
      <c r="R229" s="75"/>
    </row>
    <row r="230" spans="2:18" ht="25.5" hidden="1" x14ac:dyDescent="0.25">
      <c r="B230" s="192" t="s">
        <v>627</v>
      </c>
      <c r="C230" s="192" t="s">
        <v>795</v>
      </c>
      <c r="D230" s="211" t="s">
        <v>46</v>
      </c>
      <c r="E230" s="325" t="s">
        <v>47</v>
      </c>
      <c r="F230" s="211" t="s">
        <v>627</v>
      </c>
      <c r="G230" s="201">
        <v>92396</v>
      </c>
      <c r="H230" s="191" t="s">
        <v>1290</v>
      </c>
      <c r="I230" s="192" t="s">
        <v>38</v>
      </c>
      <c r="J230" s="203" t="e">
        <v>#N/A</v>
      </c>
      <c r="K230" s="193" t="s">
        <v>1291</v>
      </c>
      <c r="L230" s="202" t="s">
        <v>1292</v>
      </c>
      <c r="M230" s="203">
        <v>77.959999999999994</v>
      </c>
      <c r="N230" s="203" t="e">
        <v>#REF!</v>
      </c>
      <c r="O230" s="203" t="e">
        <v>#N/A</v>
      </c>
      <c r="P230" s="203"/>
      <c r="Q230" s="219"/>
      <c r="R230" s="75"/>
    </row>
    <row r="231" spans="2:18" hidden="1" x14ac:dyDescent="0.25">
      <c r="B231" s="346" t="s">
        <v>628</v>
      </c>
      <c r="C231" s="346"/>
      <c r="D231" s="346"/>
      <c r="E231" s="347"/>
      <c r="F231" s="346"/>
      <c r="G231" s="346"/>
      <c r="H231" s="343" t="s">
        <v>106</v>
      </c>
      <c r="I231" s="348"/>
      <c r="J231" s="349"/>
      <c r="K231" s="350"/>
      <c r="L231" s="350"/>
      <c r="M231" s="349"/>
      <c r="N231" s="349" t="e">
        <v>#REF!</v>
      </c>
      <c r="O231" s="351"/>
      <c r="P231" s="203"/>
      <c r="Q231" s="219"/>
      <c r="R231" s="75"/>
    </row>
    <row r="232" spans="2:18" ht="25.5" hidden="1" x14ac:dyDescent="0.25">
      <c r="B232" s="192" t="s">
        <v>629</v>
      </c>
      <c r="C232" s="192" t="s">
        <v>795</v>
      </c>
      <c r="D232" s="211" t="s">
        <v>46</v>
      </c>
      <c r="E232" s="325" t="s">
        <v>47</v>
      </c>
      <c r="F232" s="211" t="s">
        <v>629</v>
      </c>
      <c r="G232" s="201">
        <v>88485</v>
      </c>
      <c r="H232" s="191" t="s">
        <v>1293</v>
      </c>
      <c r="I232" s="192" t="s">
        <v>38</v>
      </c>
      <c r="J232" s="203" t="e">
        <v>#N/A</v>
      </c>
      <c r="K232" s="193" t="s">
        <v>1294</v>
      </c>
      <c r="L232" s="202" t="s">
        <v>1295</v>
      </c>
      <c r="M232" s="203">
        <v>2.9</v>
      </c>
      <c r="N232" s="203" t="e">
        <v>#REF!</v>
      </c>
      <c r="O232" s="203" t="e">
        <v>#N/A</v>
      </c>
      <c r="P232" s="203"/>
      <c r="Q232" s="219"/>
      <c r="R232" s="75"/>
    </row>
    <row r="233" spans="2:18" ht="25.5" hidden="1" x14ac:dyDescent="0.25">
      <c r="B233" s="192" t="s">
        <v>630</v>
      </c>
      <c r="C233" s="192" t="s">
        <v>795</v>
      </c>
      <c r="D233" s="211" t="s">
        <v>46</v>
      </c>
      <c r="E233" s="325" t="s">
        <v>47</v>
      </c>
      <c r="F233" s="211" t="s">
        <v>630</v>
      </c>
      <c r="G233" s="201">
        <v>88489</v>
      </c>
      <c r="H233" s="191" t="s">
        <v>1173</v>
      </c>
      <c r="I233" s="192" t="s">
        <v>38</v>
      </c>
      <c r="J233" s="203" t="e">
        <v>#N/A</v>
      </c>
      <c r="K233" s="193" t="s">
        <v>1174</v>
      </c>
      <c r="L233" s="202" t="s">
        <v>1175</v>
      </c>
      <c r="M233" s="203">
        <v>16.489999999999998</v>
      </c>
      <c r="N233" s="203" t="e">
        <v>#REF!</v>
      </c>
      <c r="O233" s="203" t="e">
        <v>#N/A</v>
      </c>
      <c r="P233" s="203"/>
      <c r="Q233" s="219"/>
      <c r="R233" s="75"/>
    </row>
    <row r="234" spans="2:18" ht="38.25" hidden="1" x14ac:dyDescent="0.25">
      <c r="B234" s="192" t="s">
        <v>631</v>
      </c>
      <c r="C234" s="192" t="s">
        <v>795</v>
      </c>
      <c r="D234" s="211" t="s">
        <v>46</v>
      </c>
      <c r="E234" s="325" t="s">
        <v>47</v>
      </c>
      <c r="F234" s="211" t="s">
        <v>631</v>
      </c>
      <c r="G234" s="201">
        <v>100734</v>
      </c>
      <c r="H234" s="191" t="s">
        <v>1296</v>
      </c>
      <c r="I234" s="192" t="s">
        <v>38</v>
      </c>
      <c r="J234" s="203" t="e">
        <v>#N/A</v>
      </c>
      <c r="K234" s="193" t="s">
        <v>1297</v>
      </c>
      <c r="L234" s="202" t="s">
        <v>1298</v>
      </c>
      <c r="M234" s="203">
        <v>15.5</v>
      </c>
      <c r="N234" s="203" t="e">
        <v>#REF!</v>
      </c>
      <c r="O234" s="203" t="e">
        <v>#N/A</v>
      </c>
      <c r="P234" s="203"/>
      <c r="Q234" s="219"/>
      <c r="R234" s="75"/>
    </row>
    <row r="235" spans="2:18" hidden="1" x14ac:dyDescent="0.25">
      <c r="B235" s="192"/>
      <c r="C235" s="192"/>
      <c r="D235" s="192"/>
      <c r="E235" s="325"/>
      <c r="F235" s="192"/>
      <c r="G235" s="201"/>
      <c r="H235" s="191"/>
      <c r="I235" s="344"/>
      <c r="J235" s="345"/>
      <c r="K235" s="204"/>
      <c r="L235" s="204"/>
      <c r="M235" s="345"/>
      <c r="N235" s="345"/>
      <c r="O235" s="205"/>
      <c r="P235" s="205"/>
      <c r="Q235" s="219"/>
      <c r="R235" s="75"/>
    </row>
    <row r="236" spans="2:18" x14ac:dyDescent="0.25">
      <c r="B236" s="53" t="s">
        <v>297</v>
      </c>
      <c r="C236" s="402"/>
      <c r="D236" s="52"/>
      <c r="E236" s="324"/>
      <c r="F236" s="52"/>
      <c r="G236" s="52"/>
      <c r="H236" s="107" t="s">
        <v>799</v>
      </c>
      <c r="I236" s="197"/>
      <c r="J236" s="198"/>
      <c r="K236" s="199"/>
      <c r="L236" s="199"/>
      <c r="M236" s="198"/>
      <c r="N236" s="198"/>
      <c r="O236" s="480">
        <v>277532.26</v>
      </c>
      <c r="P236" s="205"/>
      <c r="Q236" s="219"/>
      <c r="R236" s="75"/>
    </row>
    <row r="237" spans="2:18" ht="38.25" hidden="1" x14ac:dyDescent="0.25">
      <c r="B237" s="192" t="s">
        <v>298</v>
      </c>
      <c r="C237" s="192" t="s">
        <v>796</v>
      </c>
      <c r="D237" s="192" t="s">
        <v>46</v>
      </c>
      <c r="E237" s="325" t="s">
        <v>48</v>
      </c>
      <c r="F237" s="192" t="s">
        <v>298</v>
      </c>
      <c r="G237" s="201">
        <v>94267</v>
      </c>
      <c r="H237" s="191" t="s">
        <v>1299</v>
      </c>
      <c r="I237" s="192" t="s">
        <v>104</v>
      </c>
      <c r="J237" s="203">
        <v>336.15999999999997</v>
      </c>
      <c r="K237" s="193" t="s">
        <v>1300</v>
      </c>
      <c r="L237" s="202" t="s">
        <v>1301</v>
      </c>
      <c r="M237" s="203">
        <v>59.2</v>
      </c>
      <c r="N237" s="203" t="e">
        <v>#REF!</v>
      </c>
      <c r="O237" s="203">
        <v>19900.669999999998</v>
      </c>
      <c r="P237" s="205"/>
      <c r="Q237" s="219"/>
      <c r="R237" s="75"/>
    </row>
    <row r="238" spans="2:18" ht="25.5" hidden="1" x14ac:dyDescent="0.25">
      <c r="B238" s="192" t="s">
        <v>299</v>
      </c>
      <c r="C238" s="192" t="s">
        <v>796</v>
      </c>
      <c r="D238" s="192" t="s">
        <v>46</v>
      </c>
      <c r="E238" s="325" t="s">
        <v>48</v>
      </c>
      <c r="F238" s="192" t="s">
        <v>299</v>
      </c>
      <c r="G238" s="201">
        <v>95879</v>
      </c>
      <c r="H238" s="191" t="s">
        <v>1302</v>
      </c>
      <c r="I238" s="192" t="s">
        <v>921</v>
      </c>
      <c r="J238" s="203">
        <v>7325.27</v>
      </c>
      <c r="K238" s="193" t="s">
        <v>1303</v>
      </c>
      <c r="L238" s="202" t="s">
        <v>1304</v>
      </c>
      <c r="M238" s="203">
        <v>1.76</v>
      </c>
      <c r="N238" s="203" t="e">
        <v>#REF!</v>
      </c>
      <c r="O238" s="203">
        <v>12892.47</v>
      </c>
      <c r="P238" s="205"/>
      <c r="Q238" s="219"/>
      <c r="R238" s="75"/>
    </row>
    <row r="239" spans="2:18" ht="25.5" hidden="1" x14ac:dyDescent="0.25">
      <c r="B239" s="192" t="s">
        <v>632</v>
      </c>
      <c r="C239" s="192" t="s">
        <v>796</v>
      </c>
      <c r="D239" s="192" t="s">
        <v>46</v>
      </c>
      <c r="E239" s="325" t="s">
        <v>48</v>
      </c>
      <c r="F239" s="192" t="s">
        <v>632</v>
      </c>
      <c r="G239" s="201">
        <v>94265</v>
      </c>
      <c r="H239" s="191" t="s">
        <v>1305</v>
      </c>
      <c r="I239" s="192" t="s">
        <v>104</v>
      </c>
      <c r="J239" s="203">
        <v>1831.55</v>
      </c>
      <c r="K239" s="193" t="s">
        <v>1306</v>
      </c>
      <c r="L239" s="202" t="s">
        <v>1307</v>
      </c>
      <c r="M239" s="203">
        <v>49.53</v>
      </c>
      <c r="N239" s="203" t="e">
        <v>#REF!</v>
      </c>
      <c r="O239" s="203">
        <v>90716.67</v>
      </c>
      <c r="P239" s="205"/>
      <c r="Q239" s="219"/>
      <c r="R239" s="75"/>
    </row>
    <row r="240" spans="2:18" ht="25.5" hidden="1" x14ac:dyDescent="0.25">
      <c r="B240" s="192" t="s">
        <v>794</v>
      </c>
      <c r="C240" s="192" t="s">
        <v>796</v>
      </c>
      <c r="D240" s="192" t="s">
        <v>46</v>
      </c>
      <c r="E240" s="325" t="s">
        <v>48</v>
      </c>
      <c r="F240" s="192" t="s">
        <v>794</v>
      </c>
      <c r="G240" s="201">
        <v>94289</v>
      </c>
      <c r="H240" s="191" t="s">
        <v>1308</v>
      </c>
      <c r="I240" s="192" t="s">
        <v>104</v>
      </c>
      <c r="J240" s="203">
        <v>2124.33</v>
      </c>
      <c r="K240" s="193" t="s">
        <v>1309</v>
      </c>
      <c r="L240" s="202" t="s">
        <v>1310</v>
      </c>
      <c r="M240" s="203">
        <v>60.4</v>
      </c>
      <c r="N240" s="203" t="e">
        <v>#REF!</v>
      </c>
      <c r="O240" s="203">
        <v>128309.53</v>
      </c>
      <c r="P240" s="205"/>
      <c r="Q240" s="219"/>
      <c r="R240" s="75"/>
    </row>
    <row r="241" spans="1:20" hidden="1" x14ac:dyDescent="0.25">
      <c r="B241" s="192"/>
      <c r="C241" s="192"/>
      <c r="D241" s="192"/>
      <c r="E241" s="325"/>
      <c r="F241" s="192"/>
      <c r="G241" s="201"/>
      <c r="H241" s="191"/>
      <c r="I241" s="344"/>
      <c r="J241" s="345"/>
      <c r="K241" s="204"/>
      <c r="L241" s="204"/>
      <c r="M241" s="345"/>
      <c r="N241" s="345" t="e">
        <v>#REF!</v>
      </c>
      <c r="O241" s="481"/>
      <c r="P241" s="205"/>
      <c r="Q241" s="219"/>
      <c r="R241" s="75"/>
    </row>
    <row r="242" spans="1:20" x14ac:dyDescent="0.25">
      <c r="A242" s="73" t="s">
        <v>424</v>
      </c>
      <c r="B242" s="53" t="s">
        <v>800</v>
      </c>
      <c r="C242" s="53"/>
      <c r="D242" s="53"/>
      <c r="E242" s="326"/>
      <c r="F242" s="53"/>
      <c r="G242" s="53"/>
      <c r="H242" s="54" t="s">
        <v>105</v>
      </c>
      <c r="I242" s="207"/>
      <c r="J242" s="209"/>
      <c r="K242" s="208"/>
      <c r="L242" s="208"/>
      <c r="M242" s="209"/>
      <c r="N242" s="209"/>
      <c r="O242" s="483">
        <v>100259.81</v>
      </c>
      <c r="P242" s="210" t="e">
        <v>#REF!</v>
      </c>
      <c r="Q242" s="219"/>
      <c r="R242" s="272"/>
    </row>
    <row r="243" spans="1:20" hidden="1" x14ac:dyDescent="0.25">
      <c r="B243" s="158" t="s">
        <v>801</v>
      </c>
      <c r="C243" s="158"/>
      <c r="D243" s="158"/>
      <c r="E243" s="327"/>
      <c r="F243" s="158"/>
      <c r="G243" s="158"/>
      <c r="H243" s="159" t="s">
        <v>510</v>
      </c>
      <c r="I243" s="212"/>
      <c r="J243" s="214"/>
      <c r="K243" s="213"/>
      <c r="L243" s="213"/>
      <c r="M243" s="214"/>
      <c r="N243" s="214"/>
      <c r="O243" s="328"/>
      <c r="P243" s="206" t="e">
        <v>#REF!</v>
      </c>
      <c r="Q243" s="322"/>
      <c r="R243" s="75"/>
    </row>
    <row r="244" spans="1:20" hidden="1" x14ac:dyDescent="0.25">
      <c r="B244" s="192" t="s">
        <v>802</v>
      </c>
      <c r="C244" s="192" t="s">
        <v>795</v>
      </c>
      <c r="D244" s="192" t="s">
        <v>46</v>
      </c>
      <c r="E244" s="325" t="s">
        <v>49</v>
      </c>
      <c r="F244" s="192" t="s">
        <v>802</v>
      </c>
      <c r="G244" s="201" t="s">
        <v>266</v>
      </c>
      <c r="H244" s="191" t="s">
        <v>512</v>
      </c>
      <c r="I244" s="192" t="s">
        <v>104</v>
      </c>
      <c r="J244" s="203">
        <v>40</v>
      </c>
      <c r="K244" s="193">
        <v>63.910000000000004</v>
      </c>
      <c r="L244" s="202">
        <v>33.24</v>
      </c>
      <c r="M244" s="203">
        <v>78.099999999999994</v>
      </c>
      <c r="N244" s="203" t="e">
        <v>#REF!</v>
      </c>
      <c r="O244" s="203">
        <v>3124</v>
      </c>
      <c r="P244" s="203" t="e">
        <v>#REF!</v>
      </c>
      <c r="Q244" s="322"/>
      <c r="R244" s="75"/>
    </row>
    <row r="245" spans="1:20" hidden="1" x14ac:dyDescent="0.25">
      <c r="B245" s="158" t="s">
        <v>803</v>
      </c>
      <c r="C245" s="158"/>
      <c r="D245" s="158"/>
      <c r="E245" s="327"/>
      <c r="F245" s="158"/>
      <c r="G245" s="158"/>
      <c r="H245" s="159" t="s">
        <v>404</v>
      </c>
      <c r="I245" s="212"/>
      <c r="J245" s="214"/>
      <c r="K245" s="213"/>
      <c r="L245" s="213"/>
      <c r="M245" s="214"/>
      <c r="N245" s="214"/>
      <c r="O245" s="328"/>
      <c r="P245" s="206" t="e">
        <v>#REF!</v>
      </c>
      <c r="Q245" s="219"/>
      <c r="R245" s="273">
        <v>1925864.94</v>
      </c>
    </row>
    <row r="246" spans="1:20" hidden="1" x14ac:dyDescent="0.25">
      <c r="B246" s="192" t="s">
        <v>804</v>
      </c>
      <c r="C246" s="192" t="s">
        <v>795</v>
      </c>
      <c r="D246" s="192" t="s">
        <v>46</v>
      </c>
      <c r="E246" s="325" t="s">
        <v>47</v>
      </c>
      <c r="F246" s="192" t="s">
        <v>804</v>
      </c>
      <c r="G246" s="201">
        <v>90777</v>
      </c>
      <c r="H246" s="191" t="s">
        <v>1311</v>
      </c>
      <c r="I246" s="192" t="s">
        <v>1312</v>
      </c>
      <c r="J246" s="203">
        <v>960</v>
      </c>
      <c r="K246" s="193" t="s">
        <v>1313</v>
      </c>
      <c r="L246" s="202" t="s">
        <v>1314</v>
      </c>
      <c r="M246" s="203">
        <v>128.04</v>
      </c>
      <c r="N246" s="203" t="e">
        <v>#REF!</v>
      </c>
      <c r="O246" s="203">
        <v>122918.39999999999</v>
      </c>
      <c r="P246" s="206"/>
      <c r="Q246" s="219"/>
      <c r="R246" s="75"/>
    </row>
    <row r="247" spans="1:20" hidden="1" x14ac:dyDescent="0.25">
      <c r="B247" s="192" t="s">
        <v>805</v>
      </c>
      <c r="C247" s="192" t="s">
        <v>795</v>
      </c>
      <c r="D247" s="192" t="s">
        <v>46</v>
      </c>
      <c r="E247" s="325" t="s">
        <v>47</v>
      </c>
      <c r="F247" s="192" t="s">
        <v>805</v>
      </c>
      <c r="G247" s="201">
        <v>90776</v>
      </c>
      <c r="H247" s="191" t="s">
        <v>1315</v>
      </c>
      <c r="I247" s="192" t="s">
        <v>1312</v>
      </c>
      <c r="J247" s="203">
        <v>960</v>
      </c>
      <c r="K247" s="193" t="s">
        <v>1316</v>
      </c>
      <c r="L247" s="202" t="s">
        <v>1317</v>
      </c>
      <c r="M247" s="203">
        <v>25.09</v>
      </c>
      <c r="N247" s="203" t="e">
        <v>#REF!</v>
      </c>
      <c r="O247" s="203">
        <v>24086.400000000001</v>
      </c>
      <c r="P247" s="206"/>
      <c r="Q247" s="219"/>
      <c r="R247" s="273"/>
    </row>
    <row r="248" spans="1:20" hidden="1" x14ac:dyDescent="0.25">
      <c r="B248" s="192" t="s">
        <v>806</v>
      </c>
      <c r="C248" s="192" t="s">
        <v>795</v>
      </c>
      <c r="D248" s="192" t="s">
        <v>46</v>
      </c>
      <c r="E248" s="325" t="s">
        <v>47</v>
      </c>
      <c r="F248" s="192" t="s">
        <v>806</v>
      </c>
      <c r="G248" s="201">
        <v>88326</v>
      </c>
      <c r="H248" s="191" t="s">
        <v>1318</v>
      </c>
      <c r="I248" s="192" t="s">
        <v>1312</v>
      </c>
      <c r="J248" s="203">
        <v>192</v>
      </c>
      <c r="K248" s="193" t="s">
        <v>1319</v>
      </c>
      <c r="L248" s="202" t="s">
        <v>1319</v>
      </c>
      <c r="M248" s="203">
        <v>27.11</v>
      </c>
      <c r="N248" s="203" t="e">
        <v>#REF!</v>
      </c>
      <c r="O248" s="203">
        <v>5205.12</v>
      </c>
      <c r="P248" s="203" t="e">
        <v>#REF!</v>
      </c>
      <c r="Q248" s="219"/>
      <c r="R248" s="75"/>
    </row>
    <row r="249" spans="1:20" hidden="1" x14ac:dyDescent="0.25">
      <c r="B249" s="192" t="s">
        <v>807</v>
      </c>
      <c r="C249" s="192" t="s">
        <v>795</v>
      </c>
      <c r="D249" s="192" t="s">
        <v>46</v>
      </c>
      <c r="E249" s="325" t="s">
        <v>47</v>
      </c>
      <c r="F249" s="192" t="s">
        <v>807</v>
      </c>
      <c r="G249" s="201">
        <v>100289</v>
      </c>
      <c r="H249" s="191" t="s">
        <v>1320</v>
      </c>
      <c r="I249" s="192" t="s">
        <v>1312</v>
      </c>
      <c r="J249" s="203">
        <v>192</v>
      </c>
      <c r="K249" s="193" t="s">
        <v>1321</v>
      </c>
      <c r="L249" s="202" t="s">
        <v>1321</v>
      </c>
      <c r="M249" s="203">
        <v>21.75</v>
      </c>
      <c r="N249" s="203" t="e">
        <v>#REF!</v>
      </c>
      <c r="O249" s="203">
        <v>4176</v>
      </c>
      <c r="P249" s="203" t="e">
        <v>#REF!</v>
      </c>
      <c r="Q249" s="219"/>
      <c r="R249" s="75"/>
    </row>
    <row r="250" spans="1:20" hidden="1" x14ac:dyDescent="0.25">
      <c r="B250" s="192" t="s">
        <v>808</v>
      </c>
      <c r="C250" s="192" t="s">
        <v>795</v>
      </c>
      <c r="D250" s="192" t="s">
        <v>46</v>
      </c>
      <c r="E250" s="325" t="s">
        <v>47</v>
      </c>
      <c r="F250" s="192" t="s">
        <v>808</v>
      </c>
      <c r="G250" s="201">
        <v>90780</v>
      </c>
      <c r="H250" s="191" t="s">
        <v>1322</v>
      </c>
      <c r="I250" s="192" t="s">
        <v>1312</v>
      </c>
      <c r="J250" s="203">
        <v>384</v>
      </c>
      <c r="K250" s="193" t="s">
        <v>1323</v>
      </c>
      <c r="L250" s="202" t="s">
        <v>1324</v>
      </c>
      <c r="M250" s="203">
        <v>31.82</v>
      </c>
      <c r="N250" s="203" t="e">
        <v>#REF!</v>
      </c>
      <c r="O250" s="203">
        <v>12218.88</v>
      </c>
      <c r="P250" s="205"/>
      <c r="Q250" s="219"/>
      <c r="R250" s="75"/>
    </row>
    <row r="251" spans="1:20" hidden="1" x14ac:dyDescent="0.25">
      <c r="B251" s="158" t="s">
        <v>809</v>
      </c>
      <c r="C251" s="158"/>
      <c r="D251" s="158"/>
      <c r="E251" s="327"/>
      <c r="F251" s="158"/>
      <c r="G251" s="158"/>
      <c r="H251" s="159" t="s">
        <v>511</v>
      </c>
      <c r="I251" s="212"/>
      <c r="J251" s="214"/>
      <c r="K251" s="213"/>
      <c r="L251" s="213"/>
      <c r="M251" s="214"/>
      <c r="N251" s="214"/>
      <c r="O251" s="328"/>
      <c r="P251" s="205"/>
      <c r="Q251" s="219"/>
      <c r="R251" s="341" t="e">
        <v>#REF!</v>
      </c>
    </row>
    <row r="252" spans="1:20" ht="25.5" hidden="1" x14ac:dyDescent="0.25">
      <c r="B252" s="192" t="s">
        <v>810</v>
      </c>
      <c r="C252" s="192" t="s">
        <v>795</v>
      </c>
      <c r="D252" s="192" t="s">
        <v>46</v>
      </c>
      <c r="E252" s="325" t="s">
        <v>47</v>
      </c>
      <c r="F252" s="192" t="s">
        <v>810</v>
      </c>
      <c r="G252" s="201">
        <v>99806</v>
      </c>
      <c r="H252" s="191" t="s">
        <v>1325</v>
      </c>
      <c r="I252" s="192" t="s">
        <v>38</v>
      </c>
      <c r="J252" s="203">
        <v>43.6</v>
      </c>
      <c r="K252" s="193" t="s">
        <v>1326</v>
      </c>
      <c r="L252" s="202" t="s">
        <v>1326</v>
      </c>
      <c r="M252" s="203">
        <v>0.86</v>
      </c>
      <c r="N252" s="203" t="e">
        <v>#REF!</v>
      </c>
      <c r="O252" s="203">
        <v>37.49</v>
      </c>
      <c r="P252" s="205"/>
      <c r="Q252" s="219"/>
      <c r="R252" s="75"/>
    </row>
    <row r="253" spans="1:20" x14ac:dyDescent="0.25">
      <c r="B253" s="73"/>
      <c r="C253" s="73"/>
      <c r="D253" s="385"/>
      <c r="E253" s="385"/>
      <c r="F253" s="385"/>
      <c r="G253" s="150"/>
      <c r="H253" s="151"/>
      <c r="I253" s="73"/>
      <c r="J253" s="217"/>
      <c r="K253" s="156"/>
      <c r="L253" s="156"/>
      <c r="M253" s="217"/>
      <c r="N253" s="217"/>
      <c r="O253" s="217"/>
      <c r="P253" s="217"/>
      <c r="T253"/>
    </row>
    <row r="254" spans="1:20" x14ac:dyDescent="0.25">
      <c r="B254" s="73"/>
      <c r="C254" s="73"/>
      <c r="D254" s="73"/>
      <c r="E254" s="329"/>
      <c r="F254" s="73"/>
      <c r="G254" s="150"/>
      <c r="H254" s="151"/>
      <c r="I254" s="73"/>
      <c r="J254" s="152"/>
      <c r="K254" s="153"/>
      <c r="L254" s="153"/>
      <c r="M254" s="152"/>
      <c r="N254" s="152"/>
      <c r="O254" s="238"/>
      <c r="P254" s="152"/>
    </row>
    <row r="255" spans="1:20" x14ac:dyDescent="0.25">
      <c r="B255" s="73"/>
      <c r="C255" s="73"/>
      <c r="D255" s="73"/>
      <c r="E255" s="329"/>
      <c r="F255" s="73"/>
      <c r="G255" s="150"/>
      <c r="H255" s="151"/>
      <c r="I255" s="73"/>
      <c r="J255" s="152"/>
      <c r="K255" s="153"/>
      <c r="L255" s="153"/>
      <c r="M255" s="152"/>
      <c r="N255" s="152"/>
      <c r="O255" s="238"/>
      <c r="P255" s="238"/>
      <c r="R255" s="334"/>
    </row>
    <row r="256" spans="1:20" x14ac:dyDescent="0.25">
      <c r="B256" s="73"/>
      <c r="C256" s="73"/>
      <c r="D256" s="73"/>
      <c r="E256" s="329"/>
      <c r="F256" s="73"/>
      <c r="G256" s="150"/>
      <c r="H256" s="151"/>
      <c r="I256" s="73"/>
      <c r="J256" s="152"/>
      <c r="K256" s="153"/>
      <c r="L256" s="153"/>
      <c r="M256" s="152"/>
      <c r="N256" s="152"/>
      <c r="O256" s="152"/>
      <c r="P256" s="152"/>
    </row>
    <row r="257" spans="1:21" x14ac:dyDescent="0.25">
      <c r="B257" s="73"/>
      <c r="C257" s="73"/>
      <c r="D257" s="73"/>
      <c r="E257" s="329"/>
      <c r="F257" s="73"/>
      <c r="G257" s="150"/>
      <c r="H257" s="151"/>
      <c r="I257" s="73"/>
      <c r="J257" s="152"/>
      <c r="K257" s="153"/>
      <c r="L257" s="153"/>
      <c r="M257" s="152"/>
      <c r="N257" s="152"/>
      <c r="O257" s="152"/>
      <c r="P257" s="152"/>
    </row>
    <row r="258" spans="1:21" x14ac:dyDescent="0.25">
      <c r="B258" s="73"/>
      <c r="C258" s="73"/>
      <c r="D258" s="73"/>
      <c r="E258" s="329"/>
      <c r="F258" s="73"/>
      <c r="G258" s="150"/>
      <c r="H258" s="151"/>
      <c r="I258" s="73"/>
      <c r="J258" s="152"/>
      <c r="K258" s="153"/>
      <c r="L258" s="153"/>
      <c r="M258" s="152"/>
      <c r="N258" s="152"/>
      <c r="O258" s="152"/>
      <c r="P258" s="152"/>
    </row>
    <row r="259" spans="1:21" x14ac:dyDescent="0.25">
      <c r="B259" s="73"/>
      <c r="C259" s="73"/>
      <c r="D259" s="73"/>
      <c r="E259" s="329"/>
      <c r="F259" s="73"/>
      <c r="G259" s="150"/>
      <c r="H259" s="151"/>
      <c r="I259" s="73"/>
      <c r="J259" s="152"/>
      <c r="K259" s="153"/>
      <c r="L259" s="153"/>
      <c r="M259" s="152"/>
      <c r="N259" s="152"/>
      <c r="O259" s="152"/>
      <c r="P259" s="152"/>
    </row>
    <row r="260" spans="1:21" x14ac:dyDescent="0.25">
      <c r="B260" s="73"/>
      <c r="C260" s="73"/>
      <c r="D260" s="73"/>
      <c r="E260" s="329"/>
      <c r="F260" s="73"/>
      <c r="G260" s="150"/>
      <c r="H260" s="151"/>
      <c r="I260" s="73"/>
      <c r="J260" s="152"/>
      <c r="K260" s="153"/>
      <c r="L260" s="153"/>
      <c r="M260" s="152"/>
      <c r="N260" s="152"/>
      <c r="O260" s="152"/>
      <c r="P260" s="152"/>
    </row>
    <row r="261" spans="1:21" x14ac:dyDescent="0.25">
      <c r="B261" s="73"/>
      <c r="C261" s="73"/>
      <c r="D261" s="73"/>
      <c r="E261" s="329"/>
      <c r="F261" s="73"/>
      <c r="G261" s="150"/>
      <c r="H261" s="151"/>
      <c r="I261" s="73"/>
      <c r="J261" s="152"/>
      <c r="K261" s="153"/>
      <c r="L261" s="153"/>
      <c r="M261" s="152"/>
      <c r="N261" s="152"/>
      <c r="O261" s="152"/>
      <c r="P261" s="152"/>
      <c r="Q261" s="152"/>
      <c r="R261" s="152"/>
    </row>
    <row r="262" spans="1:21" x14ac:dyDescent="0.25">
      <c r="B262" s="73"/>
      <c r="C262" s="73"/>
      <c r="D262" s="73"/>
      <c r="E262" s="329"/>
      <c r="F262" s="73"/>
      <c r="G262" s="150"/>
      <c r="H262" s="151"/>
      <c r="I262" s="73"/>
      <c r="J262" s="152"/>
      <c r="K262" s="153"/>
      <c r="L262" s="153"/>
      <c r="M262" s="152"/>
      <c r="N262" s="152"/>
      <c r="O262" s="238"/>
      <c r="P262" s="152"/>
      <c r="Q262" s="152"/>
      <c r="R262" s="152"/>
    </row>
    <row r="263" spans="1:21" x14ac:dyDescent="0.25">
      <c r="B263" s="73"/>
      <c r="C263" s="73"/>
      <c r="D263" s="73"/>
      <c r="E263" s="329"/>
      <c r="F263" s="73"/>
      <c r="G263" s="150"/>
      <c r="H263" s="151"/>
      <c r="I263" s="73"/>
      <c r="J263" s="152"/>
      <c r="K263" s="153"/>
      <c r="L263" s="153"/>
      <c r="M263" s="152"/>
      <c r="N263" s="152"/>
      <c r="O263" s="152"/>
      <c r="P263" s="152"/>
    </row>
    <row r="264" spans="1:21" x14ac:dyDescent="0.25">
      <c r="B264" s="73"/>
      <c r="C264" s="73"/>
      <c r="D264" s="73"/>
      <c r="E264" s="329"/>
      <c r="F264" s="73"/>
      <c r="G264" s="150"/>
      <c r="H264" s="151"/>
      <c r="I264" s="73"/>
      <c r="J264" s="152"/>
      <c r="K264" s="153"/>
      <c r="L264" s="153"/>
      <c r="M264" s="152"/>
      <c r="N264" s="152"/>
      <c r="O264" s="152"/>
      <c r="P264" s="152"/>
    </row>
    <row r="265" spans="1:21" ht="15.75" x14ac:dyDescent="0.25">
      <c r="A265" s="2"/>
      <c r="D265" s="401"/>
      <c r="E265" s="401"/>
      <c r="F265" s="401"/>
      <c r="G265" s="538" t="s">
        <v>792</v>
      </c>
      <c r="H265" s="538"/>
      <c r="I265" s="538"/>
      <c r="J265" s="538"/>
      <c r="K265" s="538"/>
      <c r="L265" s="538"/>
      <c r="M265" s="538"/>
      <c r="N265" s="538"/>
      <c r="O265" s="538"/>
      <c r="P265" s="152"/>
      <c r="Q265" s="2"/>
      <c r="R265" s="2"/>
      <c r="S265" s="2"/>
      <c r="T265" s="2"/>
      <c r="U265" s="2"/>
    </row>
    <row r="266" spans="1:21" ht="25.5" x14ac:dyDescent="0.25">
      <c r="A266" s="2"/>
      <c r="B266" s="192"/>
      <c r="C266" s="192"/>
      <c r="D266" s="192"/>
      <c r="E266" s="325" t="s">
        <v>47</v>
      </c>
      <c r="F266" s="192" t="e">
        <v>#VALUE!</v>
      </c>
      <c r="G266" s="399">
        <v>103946</v>
      </c>
      <c r="H266" s="191" t="s">
        <v>1327</v>
      </c>
      <c r="I266" s="192" t="s">
        <v>38</v>
      </c>
      <c r="J266" s="203">
        <v>15600</v>
      </c>
      <c r="K266" s="193" t="s">
        <v>1328</v>
      </c>
      <c r="L266" s="202">
        <v>0</v>
      </c>
      <c r="M266" s="203">
        <v>14.72</v>
      </c>
      <c r="N266" s="203" t="e">
        <v>#REF!</v>
      </c>
      <c r="O266" s="203">
        <v>229632</v>
      </c>
      <c r="P266" s="152"/>
      <c r="Q266" s="2"/>
      <c r="R266" s="2"/>
      <c r="S266" s="2"/>
      <c r="T266" s="2"/>
      <c r="U266" s="2"/>
    </row>
    <row r="267" spans="1:21" x14ac:dyDescent="0.25">
      <c r="A267" s="2"/>
      <c r="B267" s="192"/>
      <c r="C267" s="192"/>
      <c r="D267" s="192"/>
      <c r="E267" s="325" t="s">
        <v>47</v>
      </c>
      <c r="F267" s="192" t="e">
        <v>#VALUE!</v>
      </c>
      <c r="G267" s="399">
        <v>98520</v>
      </c>
      <c r="H267" s="191" t="s">
        <v>1329</v>
      </c>
      <c r="I267" s="192" t="s">
        <v>38</v>
      </c>
      <c r="J267" s="203">
        <v>15600</v>
      </c>
      <c r="K267" s="193" t="s">
        <v>1330</v>
      </c>
      <c r="L267" s="202" t="s">
        <v>1331</v>
      </c>
      <c r="M267" s="203">
        <v>8.61</v>
      </c>
      <c r="N267" s="203" t="e">
        <v>#REF!</v>
      </c>
      <c r="O267" s="203">
        <v>134316</v>
      </c>
      <c r="P267" s="152"/>
      <c r="Q267" s="2"/>
      <c r="R267" s="2"/>
      <c r="S267" s="2"/>
      <c r="T267" s="2"/>
      <c r="U267" s="2"/>
    </row>
    <row r="268" spans="1:21" x14ac:dyDescent="0.25">
      <c r="A268" s="2"/>
      <c r="B268" s="192"/>
      <c r="C268" s="192"/>
      <c r="D268" s="192"/>
      <c r="E268" s="325" t="s">
        <v>47</v>
      </c>
      <c r="F268" s="192" t="e">
        <v>#VALUE!</v>
      </c>
      <c r="G268" s="399">
        <v>401001115</v>
      </c>
      <c r="H268" s="191" t="s">
        <v>1332</v>
      </c>
      <c r="I268" s="192" t="s">
        <v>1096</v>
      </c>
      <c r="J268" s="203">
        <v>67275</v>
      </c>
      <c r="K268" s="193">
        <v>8.24</v>
      </c>
      <c r="L268" s="202">
        <v>7.24</v>
      </c>
      <c r="M268" s="203">
        <v>10.07</v>
      </c>
      <c r="N268" s="203" t="e">
        <v>#REF!</v>
      </c>
      <c r="O268" s="203">
        <v>677459.25</v>
      </c>
      <c r="P268" s="152"/>
      <c r="Q268" s="2"/>
      <c r="R268" s="2"/>
      <c r="S268" s="2"/>
      <c r="T268" s="2"/>
      <c r="U268" s="2"/>
    </row>
    <row r="269" spans="1:21" x14ac:dyDescent="0.25">
      <c r="A269" s="2"/>
      <c r="B269" s="192"/>
      <c r="C269" s="192"/>
      <c r="D269" s="192"/>
      <c r="E269" s="325" t="s">
        <v>47</v>
      </c>
      <c r="F269" s="192" t="e">
        <v>#VALUE!</v>
      </c>
      <c r="G269" s="399">
        <v>100575</v>
      </c>
      <c r="H269" s="191" t="s">
        <v>1333</v>
      </c>
      <c r="I269" s="192" t="s">
        <v>38</v>
      </c>
      <c r="J269" s="203">
        <v>34500</v>
      </c>
      <c r="K269" s="193" t="s">
        <v>1334</v>
      </c>
      <c r="L269" s="202" t="s">
        <v>1334</v>
      </c>
      <c r="M269" s="203">
        <v>0.13</v>
      </c>
      <c r="N269" s="203" t="e">
        <v>#REF!</v>
      </c>
      <c r="O269" s="203">
        <v>4485</v>
      </c>
      <c r="P269" s="152"/>
      <c r="Q269" s="2"/>
      <c r="R269" s="2"/>
      <c r="S269" s="2"/>
      <c r="T269" s="2"/>
      <c r="U269" s="2"/>
    </row>
    <row r="270" spans="1:21" x14ac:dyDescent="0.25">
      <c r="A270" s="2"/>
      <c r="B270" s="73"/>
      <c r="C270" s="73"/>
      <c r="D270" s="73"/>
      <c r="E270" s="329"/>
      <c r="F270" s="73"/>
      <c r="G270" s="150"/>
      <c r="H270" s="151"/>
      <c r="I270" s="73"/>
      <c r="J270" s="152"/>
      <c r="K270" s="153"/>
      <c r="L270" s="153"/>
      <c r="M270" s="400" t="s">
        <v>793</v>
      </c>
      <c r="N270" s="152"/>
      <c r="O270" s="398">
        <v>1045892.25</v>
      </c>
      <c r="P270" s="152"/>
      <c r="Q270" s="2"/>
      <c r="R270" s="2"/>
      <c r="S270" s="2"/>
      <c r="T270" s="2"/>
      <c r="U270" s="2"/>
    </row>
  </sheetData>
  <dataConsolidate/>
  <mergeCells count="6">
    <mergeCell ref="G265:O265"/>
    <mergeCell ref="M2:O4"/>
    <mergeCell ref="B5:O5"/>
    <mergeCell ref="M6:O6"/>
    <mergeCell ref="M7:P10"/>
    <mergeCell ref="N11:O11"/>
  </mergeCells>
  <conditionalFormatting sqref="J245 J125:J126 J14:J22 J24:J27 J235 J266:J269 J241:J243">
    <cfRule type="cellIs" dxfId="703" priority="182" operator="equal">
      <formula>#N/A</formula>
    </cfRule>
  </conditionalFormatting>
  <conditionalFormatting sqref="J70">
    <cfRule type="cellIs" dxfId="702" priority="181" operator="equal">
      <formula>#N/A</formula>
    </cfRule>
  </conditionalFormatting>
  <conditionalFormatting sqref="J71">
    <cfRule type="cellIs" dxfId="701" priority="180" operator="equal">
      <formula>#N/A</formula>
    </cfRule>
  </conditionalFormatting>
  <conditionalFormatting sqref="J76">
    <cfRule type="cellIs" dxfId="700" priority="179" operator="equal">
      <formula>#N/A</formula>
    </cfRule>
  </conditionalFormatting>
  <conditionalFormatting sqref="J246:J250">
    <cfRule type="cellIs" dxfId="699" priority="177" operator="equal">
      <formula>#N/A</formula>
    </cfRule>
  </conditionalFormatting>
  <conditionalFormatting sqref="J244">
    <cfRule type="cellIs" dxfId="698" priority="178" operator="equal">
      <formula>#N/A</formula>
    </cfRule>
  </conditionalFormatting>
  <conditionalFormatting sqref="Q261:R262">
    <cfRule type="cellIs" dxfId="697" priority="176" operator="greaterThan">
      <formula>60000</formula>
    </cfRule>
  </conditionalFormatting>
  <conditionalFormatting sqref="J23">
    <cfRule type="cellIs" dxfId="696" priority="175" operator="equal">
      <formula>#N/A</formula>
    </cfRule>
  </conditionalFormatting>
  <conditionalFormatting sqref="J28:J29">
    <cfRule type="cellIs" dxfId="695" priority="174" operator="equal">
      <formula>#N/A</formula>
    </cfRule>
  </conditionalFormatting>
  <conditionalFormatting sqref="J45">
    <cfRule type="cellIs" dxfId="694" priority="172" operator="equal">
      <formula>#N/A</formula>
    </cfRule>
  </conditionalFormatting>
  <conditionalFormatting sqref="J55:J56">
    <cfRule type="cellIs" dxfId="693" priority="171" operator="equal">
      <formula>#N/A</formula>
    </cfRule>
  </conditionalFormatting>
  <conditionalFormatting sqref="J35">
    <cfRule type="cellIs" dxfId="692" priority="173" operator="equal">
      <formula>#N/A</formula>
    </cfRule>
  </conditionalFormatting>
  <conditionalFormatting sqref="J69">
    <cfRule type="cellIs" dxfId="691" priority="170" operator="equal">
      <formula>#N/A</formula>
    </cfRule>
  </conditionalFormatting>
  <conditionalFormatting sqref="J65">
    <cfRule type="cellIs" dxfId="690" priority="169" operator="equal">
      <formula>#N/A</formula>
    </cfRule>
  </conditionalFormatting>
  <conditionalFormatting sqref="J67">
    <cfRule type="cellIs" dxfId="689" priority="168" operator="equal">
      <formula>#N/A</formula>
    </cfRule>
  </conditionalFormatting>
  <conditionalFormatting sqref="J77">
    <cfRule type="cellIs" dxfId="688" priority="167" operator="equal">
      <formula>#N/A</formula>
    </cfRule>
  </conditionalFormatting>
  <conditionalFormatting sqref="J83">
    <cfRule type="cellIs" dxfId="687" priority="166" operator="equal">
      <formula>#N/A</formula>
    </cfRule>
  </conditionalFormatting>
  <conditionalFormatting sqref="J113">
    <cfRule type="cellIs" dxfId="686" priority="162" operator="equal">
      <formula>#N/A</formula>
    </cfRule>
  </conditionalFormatting>
  <conditionalFormatting sqref="J93">
    <cfRule type="cellIs" dxfId="685" priority="165" operator="equal">
      <formula>#N/A</formula>
    </cfRule>
  </conditionalFormatting>
  <conditionalFormatting sqref="J103">
    <cfRule type="cellIs" dxfId="684" priority="164" operator="equal">
      <formula>#N/A</formula>
    </cfRule>
  </conditionalFormatting>
  <conditionalFormatting sqref="J104">
    <cfRule type="cellIs" dxfId="683" priority="163" operator="equal">
      <formula>#N/A</formula>
    </cfRule>
  </conditionalFormatting>
  <conditionalFormatting sqref="J116">
    <cfRule type="cellIs" dxfId="682" priority="160" operator="equal">
      <formula>#N/A</formula>
    </cfRule>
  </conditionalFormatting>
  <conditionalFormatting sqref="J115">
    <cfRule type="cellIs" dxfId="681" priority="161" operator="equal">
      <formula>#N/A</formula>
    </cfRule>
  </conditionalFormatting>
  <conditionalFormatting sqref="J118">
    <cfRule type="cellIs" dxfId="680" priority="159" operator="equal">
      <formula>#N/A</formula>
    </cfRule>
  </conditionalFormatting>
  <conditionalFormatting sqref="J120">
    <cfRule type="cellIs" dxfId="679" priority="158" operator="equal">
      <formula>#N/A</formula>
    </cfRule>
  </conditionalFormatting>
  <conditionalFormatting sqref="J122">
    <cfRule type="cellIs" dxfId="678" priority="157" operator="equal">
      <formula>#N/A</formula>
    </cfRule>
  </conditionalFormatting>
  <conditionalFormatting sqref="J127">
    <cfRule type="cellIs" dxfId="677" priority="156" operator="equal">
      <formula>#N/A</formula>
    </cfRule>
  </conditionalFormatting>
  <conditionalFormatting sqref="J129">
    <cfRule type="cellIs" dxfId="676" priority="155" operator="equal">
      <formula>#N/A</formula>
    </cfRule>
  </conditionalFormatting>
  <conditionalFormatting sqref="J131">
    <cfRule type="cellIs" dxfId="675" priority="154" operator="equal">
      <formula>#N/A</formula>
    </cfRule>
  </conditionalFormatting>
  <conditionalFormatting sqref="J132">
    <cfRule type="cellIs" dxfId="674" priority="153" operator="equal">
      <formula>#N/A</formula>
    </cfRule>
  </conditionalFormatting>
  <conditionalFormatting sqref="J138">
    <cfRule type="cellIs" dxfId="673" priority="152" operator="equal">
      <formula>#N/A</formula>
    </cfRule>
  </conditionalFormatting>
  <conditionalFormatting sqref="J163">
    <cfRule type="cellIs" dxfId="672" priority="150" operator="equal">
      <formula>#N/A</formula>
    </cfRule>
  </conditionalFormatting>
  <conditionalFormatting sqref="J151">
    <cfRule type="cellIs" dxfId="671" priority="151" operator="equal">
      <formula>#N/A</formula>
    </cfRule>
  </conditionalFormatting>
  <conditionalFormatting sqref="J164">
    <cfRule type="cellIs" dxfId="670" priority="149" operator="equal">
      <formula>#N/A</formula>
    </cfRule>
  </conditionalFormatting>
  <conditionalFormatting sqref="J172">
    <cfRule type="cellIs" dxfId="669" priority="148" operator="equal">
      <formula>#N/A</formula>
    </cfRule>
  </conditionalFormatting>
  <conditionalFormatting sqref="J196">
    <cfRule type="cellIs" dxfId="668" priority="142" operator="equal">
      <formula>#N/A</formula>
    </cfRule>
  </conditionalFormatting>
  <conditionalFormatting sqref="J187">
    <cfRule type="cellIs" dxfId="667" priority="147" operator="equal">
      <formula>#N/A</formula>
    </cfRule>
  </conditionalFormatting>
  <conditionalFormatting sqref="J182">
    <cfRule type="cellIs" dxfId="666" priority="146" operator="equal">
      <formula>#N/A</formula>
    </cfRule>
  </conditionalFormatting>
  <conditionalFormatting sqref="J186">
    <cfRule type="cellIs" dxfId="665" priority="145" operator="equal">
      <formula>#N/A</formula>
    </cfRule>
  </conditionalFormatting>
  <conditionalFormatting sqref="J188">
    <cfRule type="cellIs" dxfId="664" priority="144" operator="equal">
      <formula>#N/A</formula>
    </cfRule>
  </conditionalFormatting>
  <conditionalFormatting sqref="J193">
    <cfRule type="cellIs" dxfId="663" priority="143" operator="equal">
      <formula>#N/A</formula>
    </cfRule>
  </conditionalFormatting>
  <conditionalFormatting sqref="J231">
    <cfRule type="cellIs" dxfId="662" priority="134" operator="equal">
      <formula>#N/A</formula>
    </cfRule>
  </conditionalFormatting>
  <conditionalFormatting sqref="J207">
    <cfRule type="cellIs" dxfId="661" priority="139" operator="equal">
      <formula>#N/A</formula>
    </cfRule>
  </conditionalFormatting>
  <conditionalFormatting sqref="J201">
    <cfRule type="cellIs" dxfId="660" priority="141" operator="equal">
      <formula>#N/A</formula>
    </cfRule>
  </conditionalFormatting>
  <conditionalFormatting sqref="J204">
    <cfRule type="cellIs" dxfId="659" priority="140" operator="equal">
      <formula>#N/A</formula>
    </cfRule>
  </conditionalFormatting>
  <conditionalFormatting sqref="J211">
    <cfRule type="cellIs" dxfId="658" priority="138" operator="equal">
      <formula>#N/A</formula>
    </cfRule>
  </conditionalFormatting>
  <conditionalFormatting sqref="J221">
    <cfRule type="cellIs" dxfId="657" priority="137" operator="equal">
      <formula>#N/A</formula>
    </cfRule>
  </conditionalFormatting>
  <conditionalFormatting sqref="J224">
    <cfRule type="cellIs" dxfId="656" priority="136" operator="equal">
      <formula>#N/A</formula>
    </cfRule>
  </conditionalFormatting>
  <conditionalFormatting sqref="J227">
    <cfRule type="cellIs" dxfId="655" priority="135" operator="equal">
      <formula>#N/A</formula>
    </cfRule>
  </conditionalFormatting>
  <conditionalFormatting sqref="J252">
    <cfRule type="cellIs" dxfId="654" priority="132" operator="equal">
      <formula>#N/A</formula>
    </cfRule>
  </conditionalFormatting>
  <conditionalFormatting sqref="J251">
    <cfRule type="cellIs" dxfId="653" priority="133" operator="equal">
      <formula>#N/A</formula>
    </cfRule>
  </conditionalFormatting>
  <conditionalFormatting sqref="G12:G61 G65:G93 G95:G109 G113:G132 G138:G235 G270:G1048576 G1:G5 K6 G241:G264">
    <cfRule type="cellIs" dxfId="652" priority="126" operator="equal">
      <formula>92778</formula>
    </cfRule>
    <cfRule type="cellIs" dxfId="651" priority="127" operator="equal">
      <formula>92718</formula>
    </cfRule>
    <cfRule type="cellIs" dxfId="650" priority="128" operator="equal">
      <formula>92775</formula>
    </cfRule>
    <cfRule type="cellIs" dxfId="649" priority="129" operator="equal">
      <formula>92777</formula>
    </cfRule>
    <cfRule type="cellIs" dxfId="648" priority="130" operator="equal">
      <formula>92776</formula>
    </cfRule>
    <cfRule type="cellIs" dxfId="647" priority="131" operator="equal">
      <formula>95445</formula>
    </cfRule>
  </conditionalFormatting>
  <conditionalFormatting sqref="G94">
    <cfRule type="cellIs" dxfId="646" priority="120" operator="equal">
      <formula>92778</formula>
    </cfRule>
    <cfRule type="cellIs" dxfId="645" priority="121" operator="equal">
      <formula>92718</formula>
    </cfRule>
    <cfRule type="cellIs" dxfId="644" priority="122" operator="equal">
      <formula>92775</formula>
    </cfRule>
    <cfRule type="cellIs" dxfId="643" priority="123" operator="equal">
      <formula>92777</formula>
    </cfRule>
    <cfRule type="cellIs" dxfId="642" priority="124" operator="equal">
      <formula>92776</formula>
    </cfRule>
    <cfRule type="cellIs" dxfId="641" priority="125" operator="equal">
      <formula>95445</formula>
    </cfRule>
  </conditionalFormatting>
  <conditionalFormatting sqref="J110">
    <cfRule type="cellIs" dxfId="640" priority="119" operator="equal">
      <formula>#N/A</formula>
    </cfRule>
  </conditionalFormatting>
  <conditionalFormatting sqref="G110">
    <cfRule type="cellIs" dxfId="639" priority="113" operator="equal">
      <formula>92778</formula>
    </cfRule>
    <cfRule type="cellIs" dxfId="638" priority="114" operator="equal">
      <formula>92718</formula>
    </cfRule>
    <cfRule type="cellIs" dxfId="637" priority="115" operator="equal">
      <formula>92775</formula>
    </cfRule>
    <cfRule type="cellIs" dxfId="636" priority="116" operator="equal">
      <formula>92777</formula>
    </cfRule>
    <cfRule type="cellIs" dxfId="635" priority="117" operator="equal">
      <formula>92776</formula>
    </cfRule>
    <cfRule type="cellIs" dxfId="634" priority="118" operator="equal">
      <formula>95445</formula>
    </cfRule>
  </conditionalFormatting>
  <conditionalFormatting sqref="G112">
    <cfRule type="cellIs" dxfId="633" priority="107" operator="equal">
      <formula>92778</formula>
    </cfRule>
    <cfRule type="cellIs" dxfId="632" priority="108" operator="equal">
      <formula>92718</formula>
    </cfRule>
    <cfRule type="cellIs" dxfId="631" priority="109" operator="equal">
      <formula>92775</formula>
    </cfRule>
    <cfRule type="cellIs" dxfId="630" priority="110" operator="equal">
      <formula>92777</formula>
    </cfRule>
    <cfRule type="cellIs" dxfId="629" priority="111" operator="equal">
      <formula>92776</formula>
    </cfRule>
    <cfRule type="cellIs" dxfId="628" priority="112" operator="equal">
      <formula>95445</formula>
    </cfRule>
  </conditionalFormatting>
  <conditionalFormatting sqref="G111">
    <cfRule type="cellIs" dxfId="627" priority="101" operator="equal">
      <formula>92778</formula>
    </cfRule>
    <cfRule type="cellIs" dxfId="626" priority="102" operator="equal">
      <formula>92718</formula>
    </cfRule>
    <cfRule type="cellIs" dxfId="625" priority="103" operator="equal">
      <formula>92775</formula>
    </cfRule>
    <cfRule type="cellIs" dxfId="624" priority="104" operator="equal">
      <formula>92777</formula>
    </cfRule>
    <cfRule type="cellIs" dxfId="623" priority="105" operator="equal">
      <formula>92776</formula>
    </cfRule>
    <cfRule type="cellIs" dxfId="622" priority="106" operator="equal">
      <formula>95445</formula>
    </cfRule>
  </conditionalFormatting>
  <conditionalFormatting sqref="G63">
    <cfRule type="cellIs" dxfId="621" priority="82" operator="equal">
      <formula>92778</formula>
    </cfRule>
    <cfRule type="cellIs" dxfId="620" priority="83" operator="equal">
      <formula>92718</formula>
    </cfRule>
    <cfRule type="cellIs" dxfId="619" priority="84" operator="equal">
      <formula>92775</formula>
    </cfRule>
    <cfRule type="cellIs" dxfId="618" priority="85" operator="equal">
      <formula>92777</formula>
    </cfRule>
    <cfRule type="cellIs" dxfId="617" priority="86" operator="equal">
      <formula>92776</formula>
    </cfRule>
    <cfRule type="cellIs" dxfId="616" priority="87" operator="equal">
      <formula>95445</formula>
    </cfRule>
  </conditionalFormatting>
  <conditionalFormatting sqref="J62">
    <cfRule type="cellIs" dxfId="615" priority="100" operator="equal">
      <formula>#N/A</formula>
    </cfRule>
  </conditionalFormatting>
  <conditionalFormatting sqref="G62">
    <cfRule type="cellIs" dxfId="614" priority="94" operator="equal">
      <formula>92778</formula>
    </cfRule>
    <cfRule type="cellIs" dxfId="613" priority="95" operator="equal">
      <formula>92718</formula>
    </cfRule>
    <cfRule type="cellIs" dxfId="612" priority="96" operator="equal">
      <formula>92775</formula>
    </cfRule>
    <cfRule type="cellIs" dxfId="611" priority="97" operator="equal">
      <formula>92777</formula>
    </cfRule>
    <cfRule type="cellIs" dxfId="610" priority="98" operator="equal">
      <formula>92776</formula>
    </cfRule>
    <cfRule type="cellIs" dxfId="609" priority="99" operator="equal">
      <formula>95445</formula>
    </cfRule>
  </conditionalFormatting>
  <conditionalFormatting sqref="G64">
    <cfRule type="cellIs" dxfId="608" priority="88" operator="equal">
      <formula>92778</formula>
    </cfRule>
    <cfRule type="cellIs" dxfId="607" priority="89" operator="equal">
      <formula>92718</formula>
    </cfRule>
    <cfRule type="cellIs" dxfId="606" priority="90" operator="equal">
      <formula>92775</formula>
    </cfRule>
    <cfRule type="cellIs" dxfId="605" priority="91" operator="equal">
      <formula>92777</formula>
    </cfRule>
    <cfRule type="cellIs" dxfId="604" priority="92" operator="equal">
      <formula>92776</formula>
    </cfRule>
    <cfRule type="cellIs" dxfId="603" priority="93" operator="equal">
      <formula>95445</formula>
    </cfRule>
  </conditionalFormatting>
  <conditionalFormatting sqref="G133:G137">
    <cfRule type="cellIs" dxfId="602" priority="76" operator="equal">
      <formula>92778</formula>
    </cfRule>
    <cfRule type="cellIs" dxfId="601" priority="77" operator="equal">
      <formula>92718</formula>
    </cfRule>
    <cfRule type="cellIs" dxfId="600" priority="78" operator="equal">
      <formula>92775</formula>
    </cfRule>
    <cfRule type="cellIs" dxfId="599" priority="79" operator="equal">
      <formula>92777</formula>
    </cfRule>
    <cfRule type="cellIs" dxfId="598" priority="80" operator="equal">
      <formula>92776</formula>
    </cfRule>
    <cfRule type="cellIs" dxfId="597" priority="81" operator="equal">
      <formula>95445</formula>
    </cfRule>
  </conditionalFormatting>
  <conditionalFormatting sqref="J46">
    <cfRule type="cellIs" dxfId="596" priority="73" operator="equal">
      <formula>#N/A</formula>
    </cfRule>
  </conditionalFormatting>
  <conditionalFormatting sqref="J30:J34">
    <cfRule type="cellIs" dxfId="595" priority="75" operator="equal">
      <formula>#N/A</formula>
    </cfRule>
  </conditionalFormatting>
  <conditionalFormatting sqref="J47:J53">
    <cfRule type="cellIs" dxfId="594" priority="71" operator="equal">
      <formula>#N/A</formula>
    </cfRule>
  </conditionalFormatting>
  <conditionalFormatting sqref="J36:J44">
    <cfRule type="cellIs" dxfId="593" priority="74" operator="equal">
      <formula>#N/A</formula>
    </cfRule>
  </conditionalFormatting>
  <conditionalFormatting sqref="J54">
    <cfRule type="cellIs" dxfId="592" priority="72" operator="equal">
      <formula>#N/A</formula>
    </cfRule>
  </conditionalFormatting>
  <conditionalFormatting sqref="J57:J61">
    <cfRule type="cellIs" dxfId="591" priority="70" operator="equal">
      <formula>#N/A</formula>
    </cfRule>
  </conditionalFormatting>
  <conditionalFormatting sqref="J63:J64">
    <cfRule type="cellIs" dxfId="590" priority="69" operator="equal">
      <formula>#N/A</formula>
    </cfRule>
  </conditionalFormatting>
  <conditionalFormatting sqref="J66">
    <cfRule type="cellIs" dxfId="589" priority="68" operator="equal">
      <formula>#N/A</formula>
    </cfRule>
  </conditionalFormatting>
  <conditionalFormatting sqref="J68">
    <cfRule type="cellIs" dxfId="588" priority="67" operator="equal">
      <formula>#N/A</formula>
    </cfRule>
  </conditionalFormatting>
  <conditionalFormatting sqref="J72:J75">
    <cfRule type="cellIs" dxfId="587" priority="66" operator="equal">
      <formula>#N/A</formula>
    </cfRule>
  </conditionalFormatting>
  <conditionalFormatting sqref="J78:J82">
    <cfRule type="cellIs" dxfId="586" priority="65" operator="equal">
      <formula>#N/A</formula>
    </cfRule>
  </conditionalFormatting>
  <conditionalFormatting sqref="J84:J92">
    <cfRule type="cellIs" dxfId="585" priority="64" operator="equal">
      <formula>#N/A</formula>
    </cfRule>
  </conditionalFormatting>
  <conditionalFormatting sqref="J95:J101">
    <cfRule type="cellIs" dxfId="584" priority="63" operator="equal">
      <formula>#N/A</formula>
    </cfRule>
  </conditionalFormatting>
  <conditionalFormatting sqref="J105:J109">
    <cfRule type="cellIs" dxfId="583" priority="62" operator="equal">
      <formula>#N/A</formula>
    </cfRule>
  </conditionalFormatting>
  <conditionalFormatting sqref="J111:J112">
    <cfRule type="cellIs" dxfId="582" priority="61" operator="equal">
      <formula>#N/A</formula>
    </cfRule>
  </conditionalFormatting>
  <conditionalFormatting sqref="J94">
    <cfRule type="cellIs" dxfId="581" priority="60" operator="equal">
      <formula>#N/A</formula>
    </cfRule>
  </conditionalFormatting>
  <conditionalFormatting sqref="J102">
    <cfRule type="cellIs" dxfId="580" priority="59" operator="equal">
      <formula>#N/A</formula>
    </cfRule>
  </conditionalFormatting>
  <conditionalFormatting sqref="J114">
    <cfRule type="cellIs" dxfId="579" priority="58" operator="equal">
      <formula>#N/A</formula>
    </cfRule>
  </conditionalFormatting>
  <conditionalFormatting sqref="J117">
    <cfRule type="cellIs" dxfId="578" priority="57" operator="equal">
      <formula>#N/A</formula>
    </cfRule>
  </conditionalFormatting>
  <conditionalFormatting sqref="J119">
    <cfRule type="cellIs" dxfId="577" priority="56" operator="equal">
      <formula>#N/A</formula>
    </cfRule>
  </conditionalFormatting>
  <conditionalFormatting sqref="J121">
    <cfRule type="cellIs" dxfId="576" priority="55" operator="equal">
      <formula>#N/A</formula>
    </cfRule>
  </conditionalFormatting>
  <conditionalFormatting sqref="J123">
    <cfRule type="cellIs" dxfId="575" priority="54" operator="equal">
      <formula>#N/A</formula>
    </cfRule>
  </conditionalFormatting>
  <conditionalFormatting sqref="J124">
    <cfRule type="cellIs" dxfId="574" priority="53" operator="equal">
      <formula>#N/A</formula>
    </cfRule>
  </conditionalFormatting>
  <conditionalFormatting sqref="J128">
    <cfRule type="cellIs" dxfId="573" priority="52" operator="equal">
      <formula>#N/A</formula>
    </cfRule>
  </conditionalFormatting>
  <conditionalFormatting sqref="J130">
    <cfRule type="cellIs" dxfId="572" priority="51" operator="equal">
      <formula>#N/A</formula>
    </cfRule>
  </conditionalFormatting>
  <conditionalFormatting sqref="J133:J137">
    <cfRule type="cellIs" dxfId="571" priority="50" operator="equal">
      <formula>#N/A</formula>
    </cfRule>
  </conditionalFormatting>
  <conditionalFormatting sqref="J153:J161">
    <cfRule type="cellIs" dxfId="570" priority="46" operator="equal">
      <formula>#N/A</formula>
    </cfRule>
  </conditionalFormatting>
  <conditionalFormatting sqref="J139:J150">
    <cfRule type="cellIs" dxfId="569" priority="49" operator="equal">
      <formula>#N/A</formula>
    </cfRule>
  </conditionalFormatting>
  <conditionalFormatting sqref="J152">
    <cfRule type="cellIs" dxfId="568" priority="48" operator="equal">
      <formula>#N/A</formula>
    </cfRule>
  </conditionalFormatting>
  <conditionalFormatting sqref="J162">
    <cfRule type="cellIs" dxfId="567" priority="47" operator="equal">
      <formula>#N/A</formula>
    </cfRule>
  </conditionalFormatting>
  <conditionalFormatting sqref="J165:J171">
    <cfRule type="cellIs" dxfId="566" priority="45" operator="equal">
      <formula>#N/A</formula>
    </cfRule>
  </conditionalFormatting>
  <conditionalFormatting sqref="J173:J181">
    <cfRule type="cellIs" dxfId="565" priority="44" operator="equal">
      <formula>#N/A</formula>
    </cfRule>
  </conditionalFormatting>
  <conditionalFormatting sqref="J183:J185">
    <cfRule type="cellIs" dxfId="564" priority="43" operator="equal">
      <formula>#N/A</formula>
    </cfRule>
  </conditionalFormatting>
  <conditionalFormatting sqref="J189:J192">
    <cfRule type="cellIs" dxfId="563" priority="42" operator="equal">
      <formula>#N/A</formula>
    </cfRule>
  </conditionalFormatting>
  <conditionalFormatting sqref="J197:J200">
    <cfRule type="cellIs" dxfId="562" priority="39" operator="equal">
      <formula>#N/A</formula>
    </cfRule>
  </conditionalFormatting>
  <conditionalFormatting sqref="J194:J195">
    <cfRule type="cellIs" dxfId="561" priority="41" operator="equal">
      <formula>#N/A</formula>
    </cfRule>
  </conditionalFormatting>
  <conditionalFormatting sqref="J202:J203">
    <cfRule type="cellIs" dxfId="560" priority="40" operator="equal">
      <formula>#N/A</formula>
    </cfRule>
  </conditionalFormatting>
  <conditionalFormatting sqref="G269">
    <cfRule type="cellIs" dxfId="559" priority="21" operator="equal">
      <formula>92778</formula>
    </cfRule>
    <cfRule type="cellIs" dxfId="558" priority="22" operator="equal">
      <formula>92718</formula>
    </cfRule>
    <cfRule type="cellIs" dxfId="557" priority="23" operator="equal">
      <formula>92775</formula>
    </cfRule>
    <cfRule type="cellIs" dxfId="556" priority="24" operator="equal">
      <formula>92777</formula>
    </cfRule>
    <cfRule type="cellIs" dxfId="555" priority="25" operator="equal">
      <formula>92776</formula>
    </cfRule>
    <cfRule type="cellIs" dxfId="554" priority="26" operator="equal">
      <formula>95445</formula>
    </cfRule>
  </conditionalFormatting>
  <conditionalFormatting sqref="G266:G267">
    <cfRule type="cellIs" dxfId="553" priority="33" operator="equal">
      <formula>92778</formula>
    </cfRule>
    <cfRule type="cellIs" dxfId="552" priority="34" operator="equal">
      <formula>92718</formula>
    </cfRule>
    <cfRule type="cellIs" dxfId="551" priority="35" operator="equal">
      <formula>92775</formula>
    </cfRule>
    <cfRule type="cellIs" dxfId="550" priority="36" operator="equal">
      <formula>92777</formula>
    </cfRule>
    <cfRule type="cellIs" dxfId="549" priority="37" operator="equal">
      <formula>92776</formula>
    </cfRule>
    <cfRule type="cellIs" dxfId="548" priority="38" operator="equal">
      <formula>95445</formula>
    </cfRule>
  </conditionalFormatting>
  <conditionalFormatting sqref="G268">
    <cfRule type="cellIs" dxfId="547" priority="27" operator="equal">
      <formula>92778</formula>
    </cfRule>
    <cfRule type="cellIs" dxfId="546" priority="28" operator="equal">
      <formula>92718</formula>
    </cfRule>
    <cfRule type="cellIs" dxfId="545" priority="29" operator="equal">
      <formula>92775</formula>
    </cfRule>
    <cfRule type="cellIs" dxfId="544" priority="30" operator="equal">
      <formula>92777</formula>
    </cfRule>
    <cfRule type="cellIs" dxfId="543" priority="31" operator="equal">
      <formula>92776</formula>
    </cfRule>
    <cfRule type="cellIs" dxfId="542" priority="32" operator="equal">
      <formula>95445</formula>
    </cfRule>
  </conditionalFormatting>
  <conditionalFormatting sqref="J236:J240">
    <cfRule type="cellIs" dxfId="541" priority="20" operator="equal">
      <formula>#N/A</formula>
    </cfRule>
  </conditionalFormatting>
  <conditionalFormatting sqref="G236:G240">
    <cfRule type="cellIs" dxfId="540" priority="14" operator="equal">
      <formula>92778</formula>
    </cfRule>
    <cfRule type="cellIs" dxfId="539" priority="15" operator="equal">
      <formula>92718</formula>
    </cfRule>
    <cfRule type="cellIs" dxfId="538" priority="16" operator="equal">
      <formula>92775</formula>
    </cfRule>
    <cfRule type="cellIs" dxfId="537" priority="17" operator="equal">
      <formula>92777</formula>
    </cfRule>
    <cfRule type="cellIs" dxfId="536" priority="18" operator="equal">
      <formula>92776</formula>
    </cfRule>
    <cfRule type="cellIs" dxfId="535" priority="19" operator="equal">
      <formula>95445</formula>
    </cfRule>
  </conditionalFormatting>
  <conditionalFormatting sqref="K7:K11">
    <cfRule type="cellIs" dxfId="534" priority="8" operator="equal">
      <formula>92778</formula>
    </cfRule>
    <cfRule type="cellIs" dxfId="533" priority="9" operator="equal">
      <formula>92718</formula>
    </cfRule>
    <cfRule type="cellIs" dxfId="532" priority="10" operator="equal">
      <formula>92775</formula>
    </cfRule>
    <cfRule type="cellIs" dxfId="531" priority="11" operator="equal">
      <formula>92777</formula>
    </cfRule>
    <cfRule type="cellIs" dxfId="530" priority="12" operator="equal">
      <formula>92776</formula>
    </cfRule>
    <cfRule type="cellIs" dxfId="529" priority="13" operator="equal">
      <formula>95445</formula>
    </cfRule>
  </conditionalFormatting>
  <conditionalFormatting sqref="J205:J206">
    <cfRule type="cellIs" dxfId="528" priority="7" operator="equal">
      <formula>#N/A</formula>
    </cfRule>
  </conditionalFormatting>
  <conditionalFormatting sqref="J208:J210">
    <cfRule type="cellIs" dxfId="527" priority="6" operator="equal">
      <formula>#N/A</formula>
    </cfRule>
  </conditionalFormatting>
  <conditionalFormatting sqref="J212:J220">
    <cfRule type="cellIs" dxfId="526" priority="5" operator="equal">
      <formula>#N/A</formula>
    </cfRule>
  </conditionalFormatting>
  <conditionalFormatting sqref="J222:J223">
    <cfRule type="cellIs" dxfId="525" priority="4" operator="equal">
      <formula>#N/A</formula>
    </cfRule>
  </conditionalFormatting>
  <conditionalFormatting sqref="J225:J226">
    <cfRule type="cellIs" dxfId="524" priority="3" operator="equal">
      <formula>#N/A</formula>
    </cfRule>
  </conditionalFormatting>
  <conditionalFormatting sqref="J228:J230">
    <cfRule type="cellIs" dxfId="523" priority="2" operator="equal">
      <formula>#N/A</formula>
    </cfRule>
  </conditionalFormatting>
  <conditionalFormatting sqref="J232:J234">
    <cfRule type="cellIs" dxfId="522" priority="1" operator="equal">
      <formula>#N/A</formula>
    </cfRule>
  </conditionalFormatting>
  <dataValidations disablePrompts="1" count="3">
    <dataValidation type="list" allowBlank="1" showInputMessage="1" showErrorMessage="1" sqref="C15:C20 C24:C27 C30:C34 C36:C44 C46:C54 C57:C61 C63:C64 C66 C68 C72:C75 C78:C82 C84:C92 C94:C102 C105:C109 C111:C112 C114 C117 C119 C121 C123:C124 C128 C130 C133:C137 C139:C150 C152:C162 C165:C171 C173:C181 C183:C185 C187 C189:C192 C194:C195 C197:C200 C202:C203 C205:C206 C208:C210 C212:C220 C222:C223 C225:C226 C228:C230 C232:C234 C252 C244 C246:C250 C237:C240">
      <formula1>"BDI 01, BDI 02"</formula1>
    </dataValidation>
    <dataValidation type="list" allowBlank="1" showInputMessage="1" showErrorMessage="1" sqref="E266:E269 E14:E252">
      <formula1>"AGESUL,SINAPI,SBC,SINDUSCON,SEINFRA,COMPOSIÇÃO,COTAÇÃO"</formula1>
    </dataValidation>
    <dataValidation type="list" allowBlank="1" showInputMessage="1" showErrorMessage="1" sqref="D68:D69 D244 D252 D94:D102 D78:D82 D72:D75 D36:D44 D57:D61 D66 D15:D20 D111:D112 D84:D92 D123:D125 D114 D117 D119 D121 D128 D130 D30:D34 D133:D137 D165:D171 D139:D150 D152:D162 D246:D250 D24:D27 D46:D54 D105:D109 D63:D64 D173:D234 D266:D269 D237:D240">
      <formula1>"SERVIÇO,INSUMO"</formula1>
    </dataValidation>
  </dataValidations>
  <printOptions horizontalCentered="1"/>
  <pageMargins left="0.19685039370078741" right="0.19685039370078741" top="0.19685039370078741" bottom="0.43307086614173229" header="0.31496062992125984" footer="0.31496062992125984"/>
  <pageSetup paperSize="9" scale="97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U271"/>
  <sheetViews>
    <sheetView view="pageBreakPreview" zoomScale="115" zoomScaleNormal="100" zoomScaleSheetLayoutView="115" workbookViewId="0">
      <selection sqref="A1:XFD1048576"/>
    </sheetView>
  </sheetViews>
  <sheetFormatPr defaultColWidth="9.140625" defaultRowHeight="15" x14ac:dyDescent="0.25"/>
  <cols>
    <col min="1" max="1" width="6.7109375" style="73" customWidth="1"/>
    <col min="2" max="2" width="10" style="2" customWidth="1"/>
    <col min="3" max="3" width="10" style="2" hidden="1" customWidth="1"/>
    <col min="4" max="4" width="15.42578125" style="2" hidden="1" customWidth="1"/>
    <col min="5" max="5" width="13.7109375" style="331" hidden="1" customWidth="1"/>
    <col min="6" max="6" width="8.7109375" style="2" hidden="1" customWidth="1"/>
    <col min="7" max="7" width="14.42578125" style="25" hidden="1" customWidth="1"/>
    <col min="8" max="8" width="69.7109375" style="3" customWidth="1"/>
    <col min="9" max="9" width="11.5703125" style="2" customWidth="1"/>
    <col min="10" max="10" width="18" style="23" customWidth="1"/>
    <col min="11" max="11" width="15.5703125" style="56" hidden="1" customWidth="1"/>
    <col min="12" max="12" width="14.140625" style="56" hidden="1" customWidth="1"/>
    <col min="13" max="13" width="17.140625" style="23" hidden="1" customWidth="1"/>
    <col min="14" max="14" width="2.28515625" style="23" hidden="1" customWidth="1"/>
    <col min="15" max="15" width="21.28515625" style="23" customWidth="1"/>
    <col min="16" max="16" width="20.5703125" style="23" hidden="1" customWidth="1"/>
    <col min="17" max="17" width="16.42578125" style="74" customWidth="1"/>
    <col min="18" max="18" width="15.5703125" style="73" bestFit="1" customWidth="1"/>
    <col min="19" max="19" width="9.140625" style="73"/>
    <col min="20" max="20" width="10.140625" style="73" bestFit="1" customWidth="1"/>
    <col min="21" max="21" width="9.140625" style="73"/>
    <col min="22" max="16384" width="9.140625" style="2"/>
  </cols>
  <sheetData>
    <row r="1" spans="2:20" s="73" customFormat="1" ht="12" customHeight="1" x14ac:dyDescent="0.25">
      <c r="E1" s="329"/>
      <c r="G1" s="150"/>
      <c r="H1" s="151"/>
      <c r="J1" s="152"/>
      <c r="K1" s="153"/>
      <c r="L1" s="153"/>
      <c r="M1" s="152"/>
      <c r="N1" s="152"/>
      <c r="O1" s="152"/>
      <c r="P1" s="152"/>
      <c r="Q1" s="74"/>
    </row>
    <row r="2" spans="2:20" ht="20.25" customHeight="1" x14ac:dyDescent="0.25">
      <c r="B2" s="488" t="s">
        <v>1</v>
      </c>
      <c r="C2" s="489"/>
      <c r="D2" s="489"/>
      <c r="E2" s="491"/>
      <c r="F2" s="344"/>
      <c r="G2" s="490"/>
      <c r="H2" s="492"/>
      <c r="I2" s="493"/>
      <c r="J2" s="561"/>
      <c r="K2" s="561"/>
      <c r="L2" s="561"/>
      <c r="M2" s="561"/>
      <c r="N2" s="561"/>
      <c r="O2" s="562"/>
      <c r="P2" s="170"/>
      <c r="Q2" s="76"/>
      <c r="R2" s="75"/>
    </row>
    <row r="3" spans="2:20" ht="20.25" customHeight="1" x14ac:dyDescent="0.25">
      <c r="B3" s="475" t="s">
        <v>87</v>
      </c>
      <c r="C3" s="489"/>
      <c r="D3" s="489"/>
      <c r="E3" s="491"/>
      <c r="F3" s="344"/>
      <c r="G3" s="490"/>
      <c r="H3" s="492"/>
      <c r="I3" s="493"/>
      <c r="J3" s="563"/>
      <c r="K3" s="563"/>
      <c r="L3" s="563"/>
      <c r="M3" s="563"/>
      <c r="N3" s="563"/>
      <c r="O3" s="564"/>
      <c r="P3" s="175"/>
      <c r="Q3" s="76"/>
      <c r="R3" s="75"/>
    </row>
    <row r="4" spans="2:20" ht="20.25" customHeight="1" x14ac:dyDescent="0.25">
      <c r="B4" s="488" t="s">
        <v>29</v>
      </c>
      <c r="C4" s="489"/>
      <c r="D4" s="489"/>
      <c r="E4" s="491"/>
      <c r="F4" s="344"/>
      <c r="G4" s="490"/>
      <c r="H4" s="492"/>
      <c r="I4" s="493"/>
      <c r="J4" s="565"/>
      <c r="K4" s="565"/>
      <c r="L4" s="565"/>
      <c r="M4" s="565"/>
      <c r="N4" s="565"/>
      <c r="O4" s="566"/>
      <c r="P4" s="182"/>
      <c r="Q4" s="76"/>
      <c r="R4" s="75"/>
    </row>
    <row r="5" spans="2:20" ht="18" x14ac:dyDescent="0.25">
      <c r="B5" s="548" t="s">
        <v>925</v>
      </c>
      <c r="C5" s="548"/>
      <c r="D5" s="548"/>
      <c r="E5" s="549"/>
      <c r="F5" s="548"/>
      <c r="G5" s="548"/>
      <c r="H5" s="548"/>
      <c r="I5" s="548"/>
      <c r="J5" s="548"/>
      <c r="K5" s="548"/>
      <c r="L5" s="548"/>
      <c r="M5" s="548"/>
      <c r="N5" s="548"/>
      <c r="O5" s="550"/>
      <c r="P5" s="184"/>
      <c r="Q5" s="76"/>
      <c r="R5" s="75"/>
    </row>
    <row r="6" spans="2:20" x14ac:dyDescent="0.25">
      <c r="B6" s="185" t="s">
        <v>51</v>
      </c>
      <c r="D6" s="403"/>
      <c r="E6" s="330"/>
      <c r="F6" s="186"/>
      <c r="G6" s="162"/>
      <c r="H6" s="36" t="s">
        <v>513</v>
      </c>
      <c r="I6" s="403"/>
      <c r="J6" s="58"/>
      <c r="K6" s="164"/>
      <c r="L6" s="164"/>
      <c r="M6" s="551" t="s">
        <v>40</v>
      </c>
      <c r="N6" s="552"/>
      <c r="O6" s="567"/>
      <c r="P6" s="187"/>
      <c r="Q6" s="76"/>
      <c r="R6" s="75"/>
    </row>
    <row r="7" spans="2:20" ht="15" customHeight="1" x14ac:dyDescent="0.15">
      <c r="B7" s="185" t="s">
        <v>52</v>
      </c>
      <c r="D7" s="403"/>
      <c r="E7" s="330"/>
      <c r="F7" s="186"/>
      <c r="G7" s="162"/>
      <c r="H7" s="36" t="s">
        <v>89</v>
      </c>
      <c r="I7" s="403"/>
      <c r="J7" s="58"/>
      <c r="K7" s="164"/>
      <c r="L7" s="164"/>
      <c r="M7" s="504" t="s">
        <v>926</v>
      </c>
      <c r="N7" s="505"/>
      <c r="O7" s="506"/>
      <c r="P7" s="506"/>
      <c r="Q7" s="76"/>
    </row>
    <row r="8" spans="2:20" x14ac:dyDescent="0.15">
      <c r="B8" s="185" t="s">
        <v>53</v>
      </c>
      <c r="D8" s="403"/>
      <c r="E8" s="330"/>
      <c r="F8" s="186"/>
      <c r="G8" s="162"/>
      <c r="H8" s="36" t="s">
        <v>697</v>
      </c>
      <c r="J8" s="58"/>
      <c r="K8" s="164"/>
      <c r="L8" s="188"/>
      <c r="M8" s="504"/>
      <c r="N8" s="505"/>
      <c r="O8" s="506"/>
      <c r="P8" s="506"/>
      <c r="Q8" s="76"/>
    </row>
    <row r="9" spans="2:20" ht="15.75" customHeight="1" x14ac:dyDescent="0.15">
      <c r="B9" s="185" t="s">
        <v>922</v>
      </c>
      <c r="E9" s="2"/>
      <c r="F9" s="186"/>
      <c r="G9" s="162"/>
      <c r="H9" s="458">
        <v>0.22215521483994083</v>
      </c>
      <c r="I9" s="185" t="s">
        <v>923</v>
      </c>
      <c r="J9" s="458">
        <v>0.21995751677557607</v>
      </c>
      <c r="K9" s="164"/>
      <c r="L9" s="188"/>
      <c r="M9" s="504"/>
      <c r="N9" s="505"/>
      <c r="O9" s="555" t="s">
        <v>970</v>
      </c>
      <c r="P9" s="506"/>
      <c r="Q9" s="76"/>
    </row>
    <row r="10" spans="2:20" x14ac:dyDescent="0.15">
      <c r="B10" s="185" t="s">
        <v>54</v>
      </c>
      <c r="D10" s="403"/>
      <c r="E10" s="330"/>
      <c r="F10" s="186"/>
      <c r="G10" s="162"/>
      <c r="H10" s="36" t="s">
        <v>1082</v>
      </c>
      <c r="I10" s="24"/>
      <c r="J10" s="58"/>
      <c r="K10" s="164"/>
      <c r="L10" s="188"/>
      <c r="M10" s="507"/>
      <c r="N10" s="508"/>
      <c r="O10" s="558"/>
      <c r="P10" s="509"/>
      <c r="Q10" s="76"/>
    </row>
    <row r="11" spans="2:20" x14ac:dyDescent="0.25">
      <c r="B11" s="185" t="s">
        <v>55</v>
      </c>
      <c r="D11" s="403"/>
      <c r="E11" s="330"/>
      <c r="F11" s="186"/>
      <c r="G11" s="162"/>
      <c r="H11" s="36" t="s">
        <v>109</v>
      </c>
      <c r="I11" s="24"/>
      <c r="J11" s="58"/>
      <c r="K11" s="164"/>
      <c r="L11" s="355"/>
      <c r="M11" s="356" t="s">
        <v>39</v>
      </c>
      <c r="N11" s="559">
        <v>45058</v>
      </c>
      <c r="O11" s="560"/>
      <c r="P11" s="189">
        <v>44652</v>
      </c>
      <c r="Q11" s="76"/>
      <c r="R11" s="75"/>
    </row>
    <row r="12" spans="2:20" x14ac:dyDescent="0.25">
      <c r="B12" s="165"/>
      <c r="C12" s="165"/>
      <c r="D12" s="165"/>
      <c r="E12" s="357"/>
      <c r="F12" s="358"/>
      <c r="G12" s="359"/>
      <c r="H12" s="360"/>
      <c r="I12" s="361"/>
      <c r="J12" s="362"/>
      <c r="K12" s="363"/>
      <c r="L12" s="363"/>
      <c r="M12" s="364" t="s">
        <v>427</v>
      </c>
      <c r="N12" s="366"/>
      <c r="O12" s="365" t="s">
        <v>426</v>
      </c>
      <c r="P12" s="235" t="s">
        <v>1083</v>
      </c>
      <c r="Q12" s="76"/>
      <c r="R12" s="75"/>
    </row>
    <row r="13" spans="2:20" ht="19.5" customHeight="1" x14ac:dyDescent="0.25">
      <c r="B13" s="367" t="s">
        <v>36</v>
      </c>
      <c r="C13" s="367" t="s">
        <v>63</v>
      </c>
      <c r="D13" s="367" t="s">
        <v>45</v>
      </c>
      <c r="E13" s="368" t="s">
        <v>43</v>
      </c>
      <c r="F13" s="367" t="s">
        <v>143</v>
      </c>
      <c r="G13" s="367" t="s">
        <v>31</v>
      </c>
      <c r="H13" s="367" t="s">
        <v>44</v>
      </c>
      <c r="I13" s="367" t="s">
        <v>32</v>
      </c>
      <c r="J13" s="369" t="s">
        <v>33</v>
      </c>
      <c r="K13" s="370" t="s">
        <v>272</v>
      </c>
      <c r="L13" s="370" t="s">
        <v>273</v>
      </c>
      <c r="M13" s="218" t="s">
        <v>275</v>
      </c>
      <c r="N13" s="218" t="s">
        <v>274</v>
      </c>
      <c r="O13" s="218" t="s">
        <v>229</v>
      </c>
      <c r="P13" s="106" t="s">
        <v>277</v>
      </c>
      <c r="Q13" s="218" t="s">
        <v>284</v>
      </c>
      <c r="R13" s="218" t="s">
        <v>306</v>
      </c>
      <c r="S13" s="247" t="s">
        <v>335</v>
      </c>
      <c r="T13" s="218" t="s">
        <v>482</v>
      </c>
    </row>
    <row r="14" spans="2:20" hidden="1" x14ac:dyDescent="0.25">
      <c r="B14" s="52" t="s">
        <v>11</v>
      </c>
      <c r="C14" s="52"/>
      <c r="D14" s="52"/>
      <c r="E14" s="324"/>
      <c r="F14" s="52"/>
      <c r="G14" s="52"/>
      <c r="H14" s="107" t="s">
        <v>485</v>
      </c>
      <c r="I14" s="197"/>
      <c r="J14" s="198"/>
      <c r="K14" s="199"/>
      <c r="L14" s="199"/>
      <c r="M14" s="198"/>
      <c r="N14" s="198"/>
      <c r="O14" s="200">
        <v>27708.429999999997</v>
      </c>
      <c r="P14" s="200" t="e">
        <v>#REF!</v>
      </c>
      <c r="Q14" s="219"/>
      <c r="R14" s="272" t="e">
        <v>#N/A</v>
      </c>
    </row>
    <row r="15" spans="2:20" s="73" customFormat="1" hidden="1" x14ac:dyDescent="0.25">
      <c r="B15" s="192" t="s">
        <v>12</v>
      </c>
      <c r="C15" s="192" t="s">
        <v>795</v>
      </c>
      <c r="D15" s="192" t="s">
        <v>46</v>
      </c>
      <c r="E15" s="325" t="s">
        <v>48</v>
      </c>
      <c r="F15" s="192" t="s">
        <v>12</v>
      </c>
      <c r="G15" s="201">
        <v>101000101</v>
      </c>
      <c r="H15" s="191" t="s">
        <v>1084</v>
      </c>
      <c r="I15" s="192" t="s">
        <v>38</v>
      </c>
      <c r="J15" s="203">
        <v>8</v>
      </c>
      <c r="K15" s="193">
        <v>532.20000000000005</v>
      </c>
      <c r="L15" s="202">
        <v>320.66000000000003</v>
      </c>
      <c r="M15" s="203">
        <v>650.42999999999995</v>
      </c>
      <c r="N15" s="203" t="e">
        <v>#REF!</v>
      </c>
      <c r="O15" s="203">
        <v>5203.4399999999996</v>
      </c>
      <c r="P15" s="203" t="e">
        <v>#REF!</v>
      </c>
      <c r="Q15" s="219"/>
      <c r="R15" s="75"/>
    </row>
    <row r="16" spans="2:20" s="73" customFormat="1" hidden="1" x14ac:dyDescent="0.25">
      <c r="B16" s="192" t="s">
        <v>336</v>
      </c>
      <c r="C16" s="192" t="s">
        <v>795</v>
      </c>
      <c r="D16" s="192" t="s">
        <v>46</v>
      </c>
      <c r="E16" s="325" t="s">
        <v>48</v>
      </c>
      <c r="F16" s="192" t="s">
        <v>336</v>
      </c>
      <c r="G16" s="201">
        <v>101000114</v>
      </c>
      <c r="H16" s="191" t="s">
        <v>1085</v>
      </c>
      <c r="I16" s="192" t="s">
        <v>101</v>
      </c>
      <c r="J16" s="203">
        <v>1</v>
      </c>
      <c r="K16" s="193">
        <v>1468.95</v>
      </c>
      <c r="L16" s="202">
        <v>1334.03</v>
      </c>
      <c r="M16" s="203">
        <v>1795.28</v>
      </c>
      <c r="N16" s="203" t="e">
        <v>#REF!</v>
      </c>
      <c r="O16" s="203">
        <v>1795.28</v>
      </c>
      <c r="P16" s="203"/>
      <c r="Q16" s="219"/>
      <c r="R16" s="75"/>
    </row>
    <row r="17" spans="2:20" s="73" customFormat="1" hidden="1" x14ac:dyDescent="0.25">
      <c r="B17" s="192" t="s">
        <v>337</v>
      </c>
      <c r="C17" s="192" t="s">
        <v>795</v>
      </c>
      <c r="D17" s="192" t="s">
        <v>46</v>
      </c>
      <c r="E17" s="325" t="s">
        <v>48</v>
      </c>
      <c r="F17" s="192" t="s">
        <v>337</v>
      </c>
      <c r="G17" s="201">
        <v>101000118</v>
      </c>
      <c r="H17" s="191" t="s">
        <v>1086</v>
      </c>
      <c r="I17" s="192" t="s">
        <v>101</v>
      </c>
      <c r="J17" s="203">
        <v>1</v>
      </c>
      <c r="K17" s="193">
        <v>3004.62</v>
      </c>
      <c r="L17" s="202">
        <v>2817.39</v>
      </c>
      <c r="M17" s="203">
        <v>3672.11</v>
      </c>
      <c r="N17" s="203" t="e">
        <v>#REF!</v>
      </c>
      <c r="O17" s="203">
        <v>3672.11</v>
      </c>
      <c r="P17" s="203"/>
      <c r="Q17" s="219"/>
      <c r="R17" s="75"/>
    </row>
    <row r="18" spans="2:20" s="73" customFormat="1" hidden="1" x14ac:dyDescent="0.25">
      <c r="B18" s="192" t="s">
        <v>338</v>
      </c>
      <c r="C18" s="192" t="s">
        <v>795</v>
      </c>
      <c r="D18" s="192" t="s">
        <v>46</v>
      </c>
      <c r="E18" s="325" t="s">
        <v>48</v>
      </c>
      <c r="F18" s="192" t="s">
        <v>338</v>
      </c>
      <c r="G18" s="201">
        <v>201002161</v>
      </c>
      <c r="H18" s="191" t="s">
        <v>1087</v>
      </c>
      <c r="I18" s="192" t="s">
        <v>101</v>
      </c>
      <c r="J18" s="203">
        <v>24</v>
      </c>
      <c r="K18" s="193">
        <v>280</v>
      </c>
      <c r="L18" s="202">
        <v>250</v>
      </c>
      <c r="M18" s="203">
        <v>342.2</v>
      </c>
      <c r="N18" s="203" t="e">
        <v>#REF!</v>
      </c>
      <c r="O18" s="203">
        <v>8212.7999999999993</v>
      </c>
      <c r="P18" s="203"/>
      <c r="Q18" s="219"/>
      <c r="R18" s="75"/>
    </row>
    <row r="19" spans="2:20" s="73" customFormat="1" ht="25.5" hidden="1" x14ac:dyDescent="0.25">
      <c r="B19" s="192" t="s">
        <v>339</v>
      </c>
      <c r="C19" s="192" t="s">
        <v>795</v>
      </c>
      <c r="D19" s="192" t="s">
        <v>46</v>
      </c>
      <c r="E19" s="325" t="s">
        <v>47</v>
      </c>
      <c r="F19" s="192" t="s">
        <v>339</v>
      </c>
      <c r="G19" s="201">
        <v>99059</v>
      </c>
      <c r="H19" s="191" t="s">
        <v>1088</v>
      </c>
      <c r="I19" s="192" t="s">
        <v>104</v>
      </c>
      <c r="J19" s="203">
        <v>41.6</v>
      </c>
      <c r="K19" s="193" t="s">
        <v>1089</v>
      </c>
      <c r="L19" s="202" t="s">
        <v>1090</v>
      </c>
      <c r="M19" s="203">
        <v>65.83</v>
      </c>
      <c r="N19" s="203" t="e">
        <v>#REF!</v>
      </c>
      <c r="O19" s="203">
        <v>2738.52</v>
      </c>
      <c r="P19" s="203"/>
      <c r="Q19" s="219"/>
      <c r="R19" s="272"/>
    </row>
    <row r="20" spans="2:20" s="73" customFormat="1" ht="38.25" hidden="1" x14ac:dyDescent="0.25">
      <c r="B20" s="192" t="s">
        <v>340</v>
      </c>
      <c r="C20" s="192" t="s">
        <v>795</v>
      </c>
      <c r="D20" s="192" t="s">
        <v>46</v>
      </c>
      <c r="E20" s="325" t="s">
        <v>48</v>
      </c>
      <c r="F20" s="192" t="s">
        <v>340</v>
      </c>
      <c r="G20" s="201">
        <v>101000215</v>
      </c>
      <c r="H20" s="191" t="s">
        <v>1091</v>
      </c>
      <c r="I20" s="192" t="s">
        <v>1092</v>
      </c>
      <c r="J20" s="203">
        <v>6</v>
      </c>
      <c r="K20" s="193">
        <v>830</v>
      </c>
      <c r="L20" s="202">
        <v>650</v>
      </c>
      <c r="M20" s="203">
        <v>1014.38</v>
      </c>
      <c r="N20" s="203" t="e">
        <v>#REF!</v>
      </c>
      <c r="O20" s="203">
        <v>6086.28</v>
      </c>
      <c r="P20" s="203"/>
      <c r="Q20" s="219"/>
      <c r="R20" s="75"/>
    </row>
    <row r="21" spans="2:20" s="73" customFormat="1" hidden="1" x14ac:dyDescent="0.25">
      <c r="B21" s="192"/>
      <c r="C21" s="192"/>
      <c r="D21" s="192"/>
      <c r="E21" s="325"/>
      <c r="F21" s="192"/>
      <c r="G21" s="201"/>
      <c r="H21" s="191"/>
      <c r="I21" s="344"/>
      <c r="J21" s="345"/>
      <c r="K21" s="204"/>
      <c r="L21" s="204"/>
      <c r="M21" s="345"/>
      <c r="N21" s="345"/>
      <c r="O21" s="205"/>
      <c r="P21" s="205"/>
      <c r="Q21" s="219"/>
      <c r="R21" s="75"/>
      <c r="T21" s="156"/>
    </row>
    <row r="22" spans="2:20" hidden="1" x14ac:dyDescent="0.25">
      <c r="B22" s="52" t="s">
        <v>10</v>
      </c>
      <c r="C22" s="52"/>
      <c r="D22" s="52"/>
      <c r="E22" s="324"/>
      <c r="F22" s="52"/>
      <c r="G22" s="52"/>
      <c r="H22" s="107" t="s">
        <v>486</v>
      </c>
      <c r="I22" s="197"/>
      <c r="J22" s="198"/>
      <c r="K22" s="323"/>
      <c r="L22" s="199"/>
      <c r="M22" s="198"/>
      <c r="N22" s="198"/>
      <c r="O22" s="200">
        <v>695853.75999999989</v>
      </c>
      <c r="P22" s="200" t="e">
        <v>#REF!</v>
      </c>
      <c r="Q22" s="200">
        <v>1188747.95</v>
      </c>
      <c r="R22" s="272"/>
      <c r="T22" s="156"/>
    </row>
    <row r="23" spans="2:20" hidden="1" x14ac:dyDescent="0.25">
      <c r="B23" s="158" t="s">
        <v>13</v>
      </c>
      <c r="C23" s="158"/>
      <c r="D23" s="158"/>
      <c r="E23" s="327"/>
      <c r="F23" s="158"/>
      <c r="G23" s="158"/>
      <c r="H23" s="159" t="s">
        <v>487</v>
      </c>
      <c r="I23" s="212"/>
      <c r="J23" s="214"/>
      <c r="K23" s="213"/>
      <c r="L23" s="213"/>
      <c r="M23" s="214"/>
      <c r="N23" s="214" t="e">
        <v>#REF!</v>
      </c>
      <c r="O23" s="328"/>
      <c r="P23" s="200"/>
      <c r="Q23" s="219"/>
      <c r="R23" s="272"/>
      <c r="T23" s="156"/>
    </row>
    <row r="24" spans="2:20" s="73" customFormat="1" hidden="1" x14ac:dyDescent="0.25">
      <c r="B24" s="192" t="s">
        <v>514</v>
      </c>
      <c r="C24" s="192" t="s">
        <v>795</v>
      </c>
      <c r="D24" s="192" t="s">
        <v>46</v>
      </c>
      <c r="E24" s="325" t="s">
        <v>47</v>
      </c>
      <c r="F24" s="192" t="s">
        <v>514</v>
      </c>
      <c r="G24" s="201">
        <v>98524</v>
      </c>
      <c r="H24" s="191" t="s">
        <v>1093</v>
      </c>
      <c r="I24" s="192" t="s">
        <v>38</v>
      </c>
      <c r="J24" s="203">
        <v>714.83999999999992</v>
      </c>
      <c r="K24" s="193" t="s">
        <v>1094</v>
      </c>
      <c r="L24" s="202" t="s">
        <v>1094</v>
      </c>
      <c r="M24" s="203">
        <v>3.26</v>
      </c>
      <c r="N24" s="203" t="e">
        <v>#REF!</v>
      </c>
      <c r="O24" s="203">
        <v>2330.37</v>
      </c>
      <c r="P24" s="203" t="e">
        <v>#REF!</v>
      </c>
      <c r="Q24" s="219"/>
      <c r="R24" s="75"/>
      <c r="T24" s="156"/>
    </row>
    <row r="25" spans="2:20" s="73" customFormat="1" ht="25.5" hidden="1" x14ac:dyDescent="0.25">
      <c r="B25" s="192" t="s">
        <v>636</v>
      </c>
      <c r="C25" s="192" t="s">
        <v>795</v>
      </c>
      <c r="D25" s="192" t="s">
        <v>46</v>
      </c>
      <c r="E25" s="325" t="s">
        <v>48</v>
      </c>
      <c r="F25" s="192" t="s">
        <v>636</v>
      </c>
      <c r="G25" s="201">
        <v>401001126</v>
      </c>
      <c r="H25" s="191" t="s">
        <v>1095</v>
      </c>
      <c r="I25" s="192" t="s">
        <v>1096</v>
      </c>
      <c r="J25" s="203">
        <v>157.18800000000002</v>
      </c>
      <c r="K25" s="193">
        <v>102.03</v>
      </c>
      <c r="L25" s="202">
        <v>85.38</v>
      </c>
      <c r="M25" s="203">
        <v>124.69</v>
      </c>
      <c r="N25" s="203" t="e">
        <v>#REF!</v>
      </c>
      <c r="O25" s="203">
        <v>19599.77</v>
      </c>
      <c r="P25" s="335"/>
      <c r="Q25" s="219"/>
      <c r="R25" s="75"/>
      <c r="T25" s="156"/>
    </row>
    <row r="26" spans="2:20" s="73" customFormat="1" ht="25.5" hidden="1" x14ac:dyDescent="0.25">
      <c r="B26" s="192" t="s">
        <v>637</v>
      </c>
      <c r="C26" s="192" t="s">
        <v>795</v>
      </c>
      <c r="D26" s="192" t="s">
        <v>46</v>
      </c>
      <c r="E26" s="325" t="s">
        <v>47</v>
      </c>
      <c r="F26" s="192" t="s">
        <v>637</v>
      </c>
      <c r="G26" s="201">
        <v>97914</v>
      </c>
      <c r="H26" s="191" t="s">
        <v>1097</v>
      </c>
      <c r="I26" s="192" t="s">
        <v>1098</v>
      </c>
      <c r="J26" s="203">
        <v>4715.6400000000003</v>
      </c>
      <c r="K26" s="193" t="s">
        <v>1099</v>
      </c>
      <c r="L26" s="202" t="s">
        <v>1100</v>
      </c>
      <c r="M26" s="203">
        <v>3.37</v>
      </c>
      <c r="N26" s="203" t="e">
        <v>#REF!</v>
      </c>
      <c r="O26" s="203">
        <v>15891.7</v>
      </c>
      <c r="P26" s="335"/>
      <c r="Q26" s="219"/>
      <c r="R26" s="75"/>
      <c r="T26" s="156"/>
    </row>
    <row r="27" spans="2:20" s="73" customFormat="1" ht="38.25" hidden="1" x14ac:dyDescent="0.25">
      <c r="B27" s="192" t="s">
        <v>638</v>
      </c>
      <c r="C27" s="192" t="s">
        <v>795</v>
      </c>
      <c r="D27" s="192" t="s">
        <v>46</v>
      </c>
      <c r="E27" s="325" t="s">
        <v>47</v>
      </c>
      <c r="F27" s="192" t="s">
        <v>638</v>
      </c>
      <c r="G27" s="201">
        <v>97915</v>
      </c>
      <c r="H27" s="191" t="s">
        <v>1101</v>
      </c>
      <c r="I27" s="192" t="s">
        <v>1098</v>
      </c>
      <c r="J27" s="203">
        <v>11003.160000000002</v>
      </c>
      <c r="K27" s="193" t="s">
        <v>1102</v>
      </c>
      <c r="L27" s="202" t="s">
        <v>1103</v>
      </c>
      <c r="M27" s="203">
        <v>1.34</v>
      </c>
      <c r="N27" s="203" t="e">
        <v>#REF!</v>
      </c>
      <c r="O27" s="203">
        <v>14744.23</v>
      </c>
      <c r="P27" s="335"/>
      <c r="Q27" s="219"/>
      <c r="R27" s="75"/>
      <c r="T27" s="156"/>
    </row>
    <row r="28" spans="2:20" hidden="1" x14ac:dyDescent="0.25">
      <c r="B28" s="158" t="s">
        <v>483</v>
      </c>
      <c r="C28" s="158"/>
      <c r="D28" s="158"/>
      <c r="E28" s="327"/>
      <c r="F28" s="158"/>
      <c r="G28" s="158"/>
      <c r="H28" s="159" t="s">
        <v>488</v>
      </c>
      <c r="I28" s="212"/>
      <c r="J28" s="214"/>
      <c r="K28" s="213"/>
      <c r="L28" s="213"/>
      <c r="M28" s="214"/>
      <c r="N28" s="214" t="e">
        <v>#REF!</v>
      </c>
      <c r="O28" s="328"/>
      <c r="P28" s="200"/>
      <c r="Q28" s="219"/>
      <c r="R28" s="272"/>
      <c r="T28" s="156"/>
    </row>
    <row r="29" spans="2:20" hidden="1" x14ac:dyDescent="0.25">
      <c r="B29" s="346" t="s">
        <v>515</v>
      </c>
      <c r="C29" s="346"/>
      <c r="D29" s="346"/>
      <c r="E29" s="347"/>
      <c r="F29" s="346"/>
      <c r="G29" s="346"/>
      <c r="H29" s="343" t="s">
        <v>489</v>
      </c>
      <c r="I29" s="348"/>
      <c r="J29" s="349"/>
      <c r="K29" s="350"/>
      <c r="L29" s="350"/>
      <c r="M29" s="349"/>
      <c r="N29" s="349" t="e">
        <v>#REF!</v>
      </c>
      <c r="O29" s="351"/>
      <c r="P29" s="200"/>
      <c r="Q29" s="219"/>
      <c r="R29" s="272"/>
      <c r="T29" s="156"/>
    </row>
    <row r="30" spans="2:20" s="73" customFormat="1" ht="25.5" x14ac:dyDescent="0.25">
      <c r="B30" s="192" t="s">
        <v>516</v>
      </c>
      <c r="C30" s="192" t="s">
        <v>795</v>
      </c>
      <c r="D30" s="192" t="s">
        <v>46</v>
      </c>
      <c r="E30" s="325" t="s">
        <v>47</v>
      </c>
      <c r="F30" s="192" t="s">
        <v>516</v>
      </c>
      <c r="G30" s="201">
        <v>101174</v>
      </c>
      <c r="H30" s="191" t="s">
        <v>1104</v>
      </c>
      <c r="I30" s="192" t="s">
        <v>104</v>
      </c>
      <c r="J30" s="203">
        <v>630</v>
      </c>
      <c r="K30" s="193" t="s">
        <v>1105</v>
      </c>
      <c r="L30" s="202" t="s">
        <v>1106</v>
      </c>
      <c r="M30" s="203">
        <v>96.96</v>
      </c>
      <c r="N30" s="203" t="e">
        <v>#REF!</v>
      </c>
      <c r="O30" s="203"/>
      <c r="P30" s="335"/>
      <c r="Q30" s="219"/>
      <c r="R30" s="75"/>
      <c r="T30" s="156"/>
    </row>
    <row r="31" spans="2:20" s="73" customFormat="1" ht="25.5" hidden="1" x14ac:dyDescent="0.25">
      <c r="B31" s="192" t="s">
        <v>517</v>
      </c>
      <c r="C31" s="192" t="s">
        <v>795</v>
      </c>
      <c r="D31" s="192" t="s">
        <v>46</v>
      </c>
      <c r="E31" s="325" t="s">
        <v>47</v>
      </c>
      <c r="F31" s="192" t="s">
        <v>517</v>
      </c>
      <c r="G31" s="201">
        <v>103670</v>
      </c>
      <c r="H31" s="191" t="s">
        <v>1107</v>
      </c>
      <c r="I31" s="192" t="s">
        <v>1096</v>
      </c>
      <c r="J31" s="203">
        <v>30.925052683774528</v>
      </c>
      <c r="K31" s="193" t="s">
        <v>1108</v>
      </c>
      <c r="L31" s="202">
        <v>0</v>
      </c>
      <c r="M31" s="203">
        <v>297.19</v>
      </c>
      <c r="N31" s="203" t="e">
        <v>#REF!</v>
      </c>
      <c r="O31" s="203">
        <v>9190.61</v>
      </c>
      <c r="P31" s="335"/>
      <c r="Q31" s="219"/>
      <c r="R31" s="75"/>
      <c r="T31" s="156"/>
    </row>
    <row r="32" spans="2:20" s="73" customFormat="1" ht="25.5" hidden="1" x14ac:dyDescent="0.25">
      <c r="B32" s="192" t="s">
        <v>518</v>
      </c>
      <c r="C32" s="192" t="s">
        <v>795</v>
      </c>
      <c r="D32" s="192" t="s">
        <v>46</v>
      </c>
      <c r="E32" s="325" t="s">
        <v>47</v>
      </c>
      <c r="F32" s="192" t="s">
        <v>518</v>
      </c>
      <c r="G32" s="201">
        <v>95601</v>
      </c>
      <c r="H32" s="191" t="s">
        <v>1109</v>
      </c>
      <c r="I32" s="192" t="s">
        <v>101</v>
      </c>
      <c r="J32" s="203">
        <v>210</v>
      </c>
      <c r="K32" s="193" t="s">
        <v>1110</v>
      </c>
      <c r="L32" s="202" t="s">
        <v>1111</v>
      </c>
      <c r="M32" s="203">
        <v>20.38</v>
      </c>
      <c r="N32" s="203" t="e">
        <v>#REF!</v>
      </c>
      <c r="O32" s="203">
        <v>4279.8</v>
      </c>
      <c r="P32" s="335"/>
      <c r="Q32" s="219"/>
      <c r="R32" s="75"/>
      <c r="T32" s="156"/>
    </row>
    <row r="33" spans="2:20" s="73" customFormat="1" ht="25.5" hidden="1" x14ac:dyDescent="0.25">
      <c r="B33" s="192" t="s">
        <v>673</v>
      </c>
      <c r="C33" s="192" t="s">
        <v>795</v>
      </c>
      <c r="D33" s="192" t="s">
        <v>46</v>
      </c>
      <c r="E33" s="325" t="s">
        <v>47</v>
      </c>
      <c r="F33" s="192" t="s">
        <v>673</v>
      </c>
      <c r="G33" s="201">
        <v>96543</v>
      </c>
      <c r="H33" s="191" t="s">
        <v>1112</v>
      </c>
      <c r="I33" s="192" t="s">
        <v>717</v>
      </c>
      <c r="J33" s="203">
        <v>294</v>
      </c>
      <c r="K33" s="193" t="s">
        <v>1113</v>
      </c>
      <c r="L33" s="202" t="s">
        <v>1114</v>
      </c>
      <c r="M33" s="203">
        <v>22.71</v>
      </c>
      <c r="N33" s="203" t="e">
        <v>#REF!</v>
      </c>
      <c r="O33" s="203">
        <v>6676.74</v>
      </c>
      <c r="P33" s="335"/>
      <c r="Q33" s="219"/>
      <c r="R33" s="75"/>
      <c r="T33" s="156"/>
    </row>
    <row r="34" spans="2:20" s="73" customFormat="1" ht="25.5" hidden="1" x14ac:dyDescent="0.25">
      <c r="B34" s="192" t="s">
        <v>674</v>
      </c>
      <c r="C34" s="192" t="s">
        <v>795</v>
      </c>
      <c r="D34" s="192" t="s">
        <v>46</v>
      </c>
      <c r="E34" s="325" t="s">
        <v>47</v>
      </c>
      <c r="F34" s="192" t="s">
        <v>674</v>
      </c>
      <c r="G34" s="201">
        <v>96546</v>
      </c>
      <c r="H34" s="191" t="s">
        <v>1115</v>
      </c>
      <c r="I34" s="192" t="s">
        <v>717</v>
      </c>
      <c r="J34" s="203">
        <v>1243.2</v>
      </c>
      <c r="K34" s="193" t="s">
        <v>1116</v>
      </c>
      <c r="L34" s="202" t="s">
        <v>1117</v>
      </c>
      <c r="M34" s="203">
        <v>18.489999999999998</v>
      </c>
      <c r="N34" s="203" t="e">
        <v>#REF!</v>
      </c>
      <c r="O34" s="203">
        <v>22986.76</v>
      </c>
      <c r="P34" s="335"/>
      <c r="Q34" s="219"/>
      <c r="R34" s="75"/>
      <c r="T34" s="156"/>
    </row>
    <row r="35" spans="2:20" hidden="1" x14ac:dyDescent="0.25">
      <c r="B35" s="346" t="s">
        <v>519</v>
      </c>
      <c r="C35" s="346"/>
      <c r="D35" s="346"/>
      <c r="E35" s="347"/>
      <c r="F35" s="346"/>
      <c r="G35" s="346"/>
      <c r="H35" s="343" t="s">
        <v>490</v>
      </c>
      <c r="I35" s="348"/>
      <c r="J35" s="349"/>
      <c r="K35" s="350"/>
      <c r="L35" s="350"/>
      <c r="M35" s="349"/>
      <c r="N35" s="349" t="e">
        <v>#REF!</v>
      </c>
      <c r="O35" s="351"/>
      <c r="P35" s="200"/>
      <c r="Q35" s="219"/>
      <c r="R35" s="272"/>
      <c r="T35" s="156"/>
    </row>
    <row r="36" spans="2:20" ht="25.5" hidden="1" x14ac:dyDescent="0.25">
      <c r="B36" s="192" t="s">
        <v>520</v>
      </c>
      <c r="C36" s="192" t="s">
        <v>795</v>
      </c>
      <c r="D36" s="192" t="s">
        <v>46</v>
      </c>
      <c r="E36" s="325" t="s">
        <v>47</v>
      </c>
      <c r="F36" s="192" t="s">
        <v>520</v>
      </c>
      <c r="G36" s="201">
        <v>96523</v>
      </c>
      <c r="H36" s="191" t="s">
        <v>1118</v>
      </c>
      <c r="I36" s="192" t="s">
        <v>1096</v>
      </c>
      <c r="J36" s="203">
        <v>77.280000000000015</v>
      </c>
      <c r="K36" s="193" t="s">
        <v>1119</v>
      </c>
      <c r="L36" s="202" t="s">
        <v>1119</v>
      </c>
      <c r="M36" s="203">
        <v>99.2</v>
      </c>
      <c r="N36" s="203" t="e">
        <v>#REF!</v>
      </c>
      <c r="O36" s="203">
        <v>7666.17</v>
      </c>
      <c r="P36" s="200"/>
      <c r="Q36" s="219"/>
      <c r="R36" s="272"/>
      <c r="T36" s="156"/>
    </row>
    <row r="37" spans="2:20" ht="25.5" hidden="1" x14ac:dyDescent="0.25">
      <c r="B37" s="192" t="s">
        <v>521</v>
      </c>
      <c r="C37" s="192" t="s">
        <v>795</v>
      </c>
      <c r="D37" s="192" t="s">
        <v>46</v>
      </c>
      <c r="E37" s="325" t="s">
        <v>47</v>
      </c>
      <c r="F37" s="192" t="s">
        <v>521</v>
      </c>
      <c r="G37" s="201">
        <v>96617</v>
      </c>
      <c r="H37" s="191" t="s">
        <v>1120</v>
      </c>
      <c r="I37" s="192" t="s">
        <v>38</v>
      </c>
      <c r="J37" s="203">
        <v>42.525000000000006</v>
      </c>
      <c r="K37" s="193" t="s">
        <v>1121</v>
      </c>
      <c r="L37" s="202" t="s">
        <v>1122</v>
      </c>
      <c r="M37" s="203">
        <v>21.02</v>
      </c>
      <c r="N37" s="203" t="e">
        <v>#REF!</v>
      </c>
      <c r="O37" s="203">
        <v>893.87</v>
      </c>
      <c r="P37" s="200"/>
      <c r="Q37" s="219"/>
      <c r="R37" s="272"/>
      <c r="T37" s="156"/>
    </row>
    <row r="38" spans="2:20" s="73" customFormat="1" ht="38.25" hidden="1" x14ac:dyDescent="0.25">
      <c r="B38" s="192" t="s">
        <v>522</v>
      </c>
      <c r="C38" s="192" t="s">
        <v>795</v>
      </c>
      <c r="D38" s="192" t="s">
        <v>46</v>
      </c>
      <c r="E38" s="325" t="s">
        <v>47</v>
      </c>
      <c r="F38" s="192" t="s">
        <v>522</v>
      </c>
      <c r="G38" s="201">
        <v>96540</v>
      </c>
      <c r="H38" s="191" t="s">
        <v>1123</v>
      </c>
      <c r="I38" s="192" t="s">
        <v>38</v>
      </c>
      <c r="J38" s="203">
        <v>291.89999999999998</v>
      </c>
      <c r="K38" s="193" t="s">
        <v>1124</v>
      </c>
      <c r="L38" s="202" t="s">
        <v>1125</v>
      </c>
      <c r="M38" s="203">
        <v>148.76</v>
      </c>
      <c r="N38" s="203" t="e">
        <v>#REF!</v>
      </c>
      <c r="O38" s="203">
        <v>43423.040000000001</v>
      </c>
      <c r="P38" s="335"/>
      <c r="Q38" s="219"/>
      <c r="R38" s="75"/>
      <c r="T38" s="156"/>
    </row>
    <row r="39" spans="2:20" s="73" customFormat="1" ht="25.5" hidden="1" x14ac:dyDescent="0.25">
      <c r="B39" s="192" t="s">
        <v>640</v>
      </c>
      <c r="C39" s="192" t="s">
        <v>795</v>
      </c>
      <c r="D39" s="192" t="s">
        <v>46</v>
      </c>
      <c r="E39" s="325" t="s">
        <v>47</v>
      </c>
      <c r="F39" s="192" t="s">
        <v>640</v>
      </c>
      <c r="G39" s="201">
        <v>96543</v>
      </c>
      <c r="H39" s="191" t="s">
        <v>1112</v>
      </c>
      <c r="I39" s="192" t="s">
        <v>717</v>
      </c>
      <c r="J39" s="203">
        <v>840</v>
      </c>
      <c r="K39" s="193" t="s">
        <v>1113</v>
      </c>
      <c r="L39" s="202" t="s">
        <v>1114</v>
      </c>
      <c r="M39" s="203">
        <v>22.71</v>
      </c>
      <c r="N39" s="203" t="e">
        <v>#REF!</v>
      </c>
      <c r="O39" s="203">
        <v>19076.400000000001</v>
      </c>
      <c r="P39" s="335"/>
      <c r="Q39" s="219"/>
      <c r="R39" s="75"/>
      <c r="T39" s="156"/>
    </row>
    <row r="40" spans="2:20" s="73" customFormat="1" ht="25.5" hidden="1" x14ac:dyDescent="0.25">
      <c r="B40" s="192" t="s">
        <v>641</v>
      </c>
      <c r="C40" s="192" t="s">
        <v>795</v>
      </c>
      <c r="D40" s="192" t="s">
        <v>46</v>
      </c>
      <c r="E40" s="325" t="s">
        <v>47</v>
      </c>
      <c r="F40" s="192" t="s">
        <v>641</v>
      </c>
      <c r="G40" s="201">
        <v>96546</v>
      </c>
      <c r="H40" s="191" t="s">
        <v>1115</v>
      </c>
      <c r="I40" s="192" t="s">
        <v>717</v>
      </c>
      <c r="J40" s="203">
        <v>2357.7272727272725</v>
      </c>
      <c r="K40" s="193" t="s">
        <v>1116</v>
      </c>
      <c r="L40" s="202" t="s">
        <v>1117</v>
      </c>
      <c r="M40" s="203">
        <v>18.489999999999998</v>
      </c>
      <c r="N40" s="203" t="e">
        <v>#REF!</v>
      </c>
      <c r="O40" s="203">
        <v>43594.37</v>
      </c>
      <c r="P40" s="335"/>
      <c r="Q40" s="219"/>
      <c r="R40" s="75"/>
      <c r="T40" s="156"/>
    </row>
    <row r="41" spans="2:20" s="73" customFormat="1" ht="25.5" hidden="1" x14ac:dyDescent="0.25">
      <c r="B41" s="192" t="s">
        <v>642</v>
      </c>
      <c r="C41" s="192" t="s">
        <v>795</v>
      </c>
      <c r="D41" s="192" t="s">
        <v>46</v>
      </c>
      <c r="E41" s="325" t="s">
        <v>47</v>
      </c>
      <c r="F41" s="192" t="s">
        <v>642</v>
      </c>
      <c r="G41" s="201">
        <v>94965</v>
      </c>
      <c r="H41" s="191" t="s">
        <v>1126</v>
      </c>
      <c r="I41" s="192" t="s">
        <v>1096</v>
      </c>
      <c r="J41" s="203">
        <v>24.150000000000002</v>
      </c>
      <c r="K41" s="193" t="s">
        <v>1127</v>
      </c>
      <c r="L41" s="202" t="s">
        <v>1128</v>
      </c>
      <c r="M41" s="203">
        <v>587.20000000000005</v>
      </c>
      <c r="N41" s="203" t="e">
        <v>#REF!</v>
      </c>
      <c r="O41" s="203">
        <v>14180.88</v>
      </c>
      <c r="P41" s="335"/>
      <c r="Q41" s="219"/>
      <c r="R41" s="75"/>
      <c r="T41" s="156"/>
    </row>
    <row r="42" spans="2:20" s="73" customFormat="1" ht="25.5" hidden="1" x14ac:dyDescent="0.25">
      <c r="B42" s="192" t="s">
        <v>643</v>
      </c>
      <c r="C42" s="192" t="s">
        <v>795</v>
      </c>
      <c r="D42" s="192" t="s">
        <v>46</v>
      </c>
      <c r="E42" s="325" t="s">
        <v>47</v>
      </c>
      <c r="F42" s="192" t="s">
        <v>643</v>
      </c>
      <c r="G42" s="201">
        <v>103670</v>
      </c>
      <c r="H42" s="191" t="s">
        <v>1107</v>
      </c>
      <c r="I42" s="192" t="s">
        <v>1096</v>
      </c>
      <c r="J42" s="203">
        <v>24.150000000000002</v>
      </c>
      <c r="K42" s="193" t="s">
        <v>1108</v>
      </c>
      <c r="L42" s="202">
        <v>0</v>
      </c>
      <c r="M42" s="203">
        <v>297.19</v>
      </c>
      <c r="N42" s="203" t="e">
        <v>#REF!</v>
      </c>
      <c r="O42" s="203">
        <v>7177.13</v>
      </c>
      <c r="P42" s="335"/>
      <c r="Q42" s="219"/>
      <c r="R42" s="75"/>
      <c r="T42" s="156"/>
    </row>
    <row r="43" spans="2:20" s="73" customFormat="1" ht="25.5" hidden="1" x14ac:dyDescent="0.25">
      <c r="B43" s="192" t="s">
        <v>644</v>
      </c>
      <c r="C43" s="192" t="s">
        <v>795</v>
      </c>
      <c r="D43" s="192" t="s">
        <v>46</v>
      </c>
      <c r="E43" s="325" t="s">
        <v>47</v>
      </c>
      <c r="F43" s="192" t="s">
        <v>644</v>
      </c>
      <c r="G43" s="201">
        <v>98557</v>
      </c>
      <c r="H43" s="191" t="s">
        <v>1129</v>
      </c>
      <c r="I43" s="192" t="s">
        <v>38</v>
      </c>
      <c r="J43" s="203">
        <v>291.89999999999998</v>
      </c>
      <c r="K43" s="193" t="s">
        <v>1130</v>
      </c>
      <c r="L43" s="202" t="s">
        <v>1131</v>
      </c>
      <c r="M43" s="203">
        <v>49.99</v>
      </c>
      <c r="N43" s="203" t="e">
        <v>#REF!</v>
      </c>
      <c r="O43" s="203">
        <v>14592.08</v>
      </c>
      <c r="P43" s="335"/>
      <c r="Q43" s="219"/>
      <c r="R43" s="75"/>
      <c r="T43" s="156"/>
    </row>
    <row r="44" spans="2:20" s="73" customFormat="1" hidden="1" x14ac:dyDescent="0.25">
      <c r="B44" s="192" t="s">
        <v>645</v>
      </c>
      <c r="C44" s="192" t="s">
        <v>795</v>
      </c>
      <c r="D44" s="192" t="s">
        <v>46</v>
      </c>
      <c r="E44" s="325" t="s">
        <v>47</v>
      </c>
      <c r="F44" s="192" t="s">
        <v>645</v>
      </c>
      <c r="G44" s="201">
        <v>93382</v>
      </c>
      <c r="H44" s="191" t="s">
        <v>1132</v>
      </c>
      <c r="I44" s="192" t="s">
        <v>1096</v>
      </c>
      <c r="J44" s="203">
        <v>28.980000000000011</v>
      </c>
      <c r="K44" s="193" t="s">
        <v>1133</v>
      </c>
      <c r="L44" s="202" t="s">
        <v>1134</v>
      </c>
      <c r="M44" s="203">
        <v>36.65</v>
      </c>
      <c r="N44" s="203" t="e">
        <v>#REF!</v>
      </c>
      <c r="O44" s="203">
        <v>1062.1099999999999</v>
      </c>
      <c r="P44" s="335"/>
      <c r="Q44" s="219"/>
      <c r="R44" s="75"/>
      <c r="T44" s="156"/>
    </row>
    <row r="45" spans="2:20" s="73" customFormat="1" hidden="1" x14ac:dyDescent="0.25">
      <c r="B45" s="346" t="s">
        <v>523</v>
      </c>
      <c r="C45" s="346"/>
      <c r="D45" s="346"/>
      <c r="E45" s="347"/>
      <c r="F45" s="346"/>
      <c r="G45" s="346"/>
      <c r="H45" s="343" t="s">
        <v>491</v>
      </c>
      <c r="I45" s="348"/>
      <c r="J45" s="349"/>
      <c r="K45" s="350"/>
      <c r="L45" s="350"/>
      <c r="M45" s="349"/>
      <c r="N45" s="349" t="e">
        <v>#REF!</v>
      </c>
      <c r="O45" s="351"/>
      <c r="P45" s="335"/>
      <c r="Q45" s="219"/>
      <c r="R45" s="75"/>
      <c r="T45" s="156"/>
    </row>
    <row r="46" spans="2:20" s="73" customFormat="1" ht="25.5" hidden="1" x14ac:dyDescent="0.25">
      <c r="B46" s="192" t="s">
        <v>524</v>
      </c>
      <c r="C46" s="192" t="s">
        <v>795</v>
      </c>
      <c r="D46" s="192" t="s">
        <v>46</v>
      </c>
      <c r="E46" s="325" t="s">
        <v>47</v>
      </c>
      <c r="F46" s="192" t="s">
        <v>524</v>
      </c>
      <c r="G46" s="201">
        <v>96527</v>
      </c>
      <c r="H46" s="191" t="s">
        <v>1135</v>
      </c>
      <c r="I46" s="192" t="s">
        <v>1096</v>
      </c>
      <c r="J46" s="203">
        <v>30.24</v>
      </c>
      <c r="K46" s="193" t="s">
        <v>1136</v>
      </c>
      <c r="L46" s="202" t="s">
        <v>1136</v>
      </c>
      <c r="M46" s="203">
        <v>130.33000000000001</v>
      </c>
      <c r="N46" s="203" t="e">
        <v>#REF!</v>
      </c>
      <c r="O46" s="203">
        <v>3941.17</v>
      </c>
      <c r="P46" s="335"/>
      <c r="Q46" s="219"/>
      <c r="R46" s="75"/>
      <c r="T46" s="156"/>
    </row>
    <row r="47" spans="2:20" s="73" customFormat="1" ht="38.25" hidden="1" x14ac:dyDescent="0.25">
      <c r="B47" s="192" t="s">
        <v>525</v>
      </c>
      <c r="C47" s="192" t="s">
        <v>795</v>
      </c>
      <c r="D47" s="192" t="s">
        <v>46</v>
      </c>
      <c r="E47" s="325" t="s">
        <v>47</v>
      </c>
      <c r="F47" s="192" t="s">
        <v>525</v>
      </c>
      <c r="G47" s="201">
        <v>96542</v>
      </c>
      <c r="H47" s="191" t="s">
        <v>1137</v>
      </c>
      <c r="I47" s="192" t="s">
        <v>38</v>
      </c>
      <c r="J47" s="203">
        <v>331.8</v>
      </c>
      <c r="K47" s="193" t="s">
        <v>1138</v>
      </c>
      <c r="L47" s="202" t="s">
        <v>1139</v>
      </c>
      <c r="M47" s="203">
        <v>100.33</v>
      </c>
      <c r="N47" s="203" t="e">
        <v>#REF!</v>
      </c>
      <c r="O47" s="203">
        <v>33289.49</v>
      </c>
      <c r="P47" s="335"/>
      <c r="Q47" s="219"/>
      <c r="R47" s="75"/>
      <c r="T47" s="156"/>
    </row>
    <row r="48" spans="2:20" s="73" customFormat="1" ht="25.5" hidden="1" x14ac:dyDescent="0.25">
      <c r="B48" s="192" t="s">
        <v>526</v>
      </c>
      <c r="C48" s="192" t="s">
        <v>795</v>
      </c>
      <c r="D48" s="192" t="s">
        <v>46</v>
      </c>
      <c r="E48" s="325" t="s">
        <v>47</v>
      </c>
      <c r="F48" s="192" t="s">
        <v>526</v>
      </c>
      <c r="G48" s="201">
        <v>95241</v>
      </c>
      <c r="H48" s="191" t="s">
        <v>1140</v>
      </c>
      <c r="I48" s="192" t="s">
        <v>38</v>
      </c>
      <c r="J48" s="203">
        <v>66.150000000000006</v>
      </c>
      <c r="K48" s="193" t="s">
        <v>1141</v>
      </c>
      <c r="L48" s="202" t="s">
        <v>1142</v>
      </c>
      <c r="M48" s="203">
        <v>33.78</v>
      </c>
      <c r="N48" s="203" t="e">
        <v>#REF!</v>
      </c>
      <c r="O48" s="203">
        <v>2234.54</v>
      </c>
      <c r="P48" s="335"/>
      <c r="Q48" s="219"/>
      <c r="R48" s="75"/>
      <c r="T48" s="156"/>
    </row>
    <row r="49" spans="2:20" s="73" customFormat="1" ht="25.5" hidden="1" x14ac:dyDescent="0.25">
      <c r="B49" s="192" t="s">
        <v>527</v>
      </c>
      <c r="C49" s="192" t="s">
        <v>795</v>
      </c>
      <c r="D49" s="192" t="s">
        <v>46</v>
      </c>
      <c r="E49" s="325" t="s">
        <v>47</v>
      </c>
      <c r="F49" s="192" t="s">
        <v>527</v>
      </c>
      <c r="G49" s="201">
        <v>96543</v>
      </c>
      <c r="H49" s="191" t="s">
        <v>1112</v>
      </c>
      <c r="I49" s="192" t="s">
        <v>717</v>
      </c>
      <c r="J49" s="203">
        <v>381.81818181818181</v>
      </c>
      <c r="K49" s="193" t="s">
        <v>1113</v>
      </c>
      <c r="L49" s="202" t="s">
        <v>1114</v>
      </c>
      <c r="M49" s="203">
        <v>22.71</v>
      </c>
      <c r="N49" s="203" t="e">
        <v>#REF!</v>
      </c>
      <c r="O49" s="203">
        <v>8671.09</v>
      </c>
      <c r="P49" s="335"/>
      <c r="Q49" s="219"/>
      <c r="R49" s="75"/>
      <c r="T49" s="156"/>
    </row>
    <row r="50" spans="2:20" s="73" customFormat="1" ht="25.5" hidden="1" x14ac:dyDescent="0.25">
      <c r="B50" s="192" t="s">
        <v>528</v>
      </c>
      <c r="C50" s="192" t="s">
        <v>795</v>
      </c>
      <c r="D50" s="192" t="s">
        <v>46</v>
      </c>
      <c r="E50" s="325" t="s">
        <v>47</v>
      </c>
      <c r="F50" s="192" t="s">
        <v>528</v>
      </c>
      <c r="G50" s="201">
        <v>96545</v>
      </c>
      <c r="H50" s="191" t="s">
        <v>1143</v>
      </c>
      <c r="I50" s="192" t="s">
        <v>717</v>
      </c>
      <c r="J50" s="203">
        <v>840</v>
      </c>
      <c r="K50" s="193" t="s">
        <v>1144</v>
      </c>
      <c r="L50" s="202" t="s">
        <v>1145</v>
      </c>
      <c r="M50" s="203">
        <v>20.53</v>
      </c>
      <c r="N50" s="203" t="e">
        <v>#REF!</v>
      </c>
      <c r="O50" s="203">
        <v>17245.2</v>
      </c>
      <c r="P50" s="335"/>
      <c r="Q50" s="219"/>
      <c r="R50" s="75"/>
      <c r="T50" s="156"/>
    </row>
    <row r="51" spans="2:20" s="73" customFormat="1" ht="25.5" hidden="1" x14ac:dyDescent="0.25">
      <c r="B51" s="192" t="s">
        <v>529</v>
      </c>
      <c r="C51" s="192" t="s">
        <v>795</v>
      </c>
      <c r="D51" s="192" t="s">
        <v>46</v>
      </c>
      <c r="E51" s="325" t="s">
        <v>47</v>
      </c>
      <c r="F51" s="192" t="s">
        <v>529</v>
      </c>
      <c r="G51" s="201">
        <v>94965</v>
      </c>
      <c r="H51" s="191" t="s">
        <v>1126</v>
      </c>
      <c r="I51" s="192" t="s">
        <v>1096</v>
      </c>
      <c r="J51" s="203">
        <v>18.899999999999999</v>
      </c>
      <c r="K51" s="193" t="s">
        <v>1127</v>
      </c>
      <c r="L51" s="202" t="s">
        <v>1128</v>
      </c>
      <c r="M51" s="203">
        <v>587.20000000000005</v>
      </c>
      <c r="N51" s="203" t="e">
        <v>#REF!</v>
      </c>
      <c r="O51" s="203">
        <v>11098.08</v>
      </c>
      <c r="P51" s="335"/>
      <c r="Q51" s="219"/>
      <c r="R51" s="75"/>
      <c r="T51" s="156"/>
    </row>
    <row r="52" spans="2:20" s="73" customFormat="1" ht="25.5" hidden="1" x14ac:dyDescent="0.25">
      <c r="B52" s="192" t="s">
        <v>646</v>
      </c>
      <c r="C52" s="192" t="s">
        <v>795</v>
      </c>
      <c r="D52" s="192" t="s">
        <v>46</v>
      </c>
      <c r="E52" s="325" t="s">
        <v>47</v>
      </c>
      <c r="F52" s="192" t="s">
        <v>646</v>
      </c>
      <c r="G52" s="201">
        <v>103670</v>
      </c>
      <c r="H52" s="191" t="s">
        <v>1107</v>
      </c>
      <c r="I52" s="192" t="s">
        <v>1096</v>
      </c>
      <c r="J52" s="203">
        <v>18.899999999999999</v>
      </c>
      <c r="K52" s="193" t="s">
        <v>1108</v>
      </c>
      <c r="L52" s="202">
        <v>0</v>
      </c>
      <c r="M52" s="203">
        <v>297.19</v>
      </c>
      <c r="N52" s="203" t="e">
        <v>#REF!</v>
      </c>
      <c r="O52" s="203">
        <v>5616.89</v>
      </c>
      <c r="P52" s="335"/>
      <c r="Q52" s="219"/>
      <c r="R52" s="75"/>
      <c r="T52" s="156"/>
    </row>
    <row r="53" spans="2:20" s="73" customFormat="1" ht="25.5" hidden="1" x14ac:dyDescent="0.25">
      <c r="B53" s="192" t="s">
        <v>647</v>
      </c>
      <c r="C53" s="192" t="s">
        <v>795</v>
      </c>
      <c r="D53" s="192" t="s">
        <v>46</v>
      </c>
      <c r="E53" s="325" t="s">
        <v>47</v>
      </c>
      <c r="F53" s="192" t="s">
        <v>647</v>
      </c>
      <c r="G53" s="201">
        <v>98557</v>
      </c>
      <c r="H53" s="191" t="s">
        <v>1129</v>
      </c>
      <c r="I53" s="192" t="s">
        <v>38</v>
      </c>
      <c r="J53" s="203">
        <v>331.8</v>
      </c>
      <c r="K53" s="193" t="s">
        <v>1130</v>
      </c>
      <c r="L53" s="202" t="s">
        <v>1131</v>
      </c>
      <c r="M53" s="203">
        <v>49.99</v>
      </c>
      <c r="N53" s="203" t="e">
        <v>#REF!</v>
      </c>
      <c r="O53" s="203">
        <v>16586.68</v>
      </c>
      <c r="P53" s="335"/>
      <c r="Q53" s="219"/>
      <c r="R53" s="75"/>
      <c r="T53" s="156"/>
    </row>
    <row r="54" spans="2:20" s="73" customFormat="1" hidden="1" x14ac:dyDescent="0.25">
      <c r="B54" s="192" t="s">
        <v>648</v>
      </c>
      <c r="C54" s="192" t="s">
        <v>795</v>
      </c>
      <c r="D54" s="192" t="s">
        <v>46</v>
      </c>
      <c r="E54" s="325" t="s">
        <v>47</v>
      </c>
      <c r="F54" s="192" t="s">
        <v>648</v>
      </c>
      <c r="G54" s="201">
        <v>93382</v>
      </c>
      <c r="H54" s="191" t="s">
        <v>1132</v>
      </c>
      <c r="I54" s="192" t="s">
        <v>1096</v>
      </c>
      <c r="J54" s="203">
        <v>11.34</v>
      </c>
      <c r="K54" s="193" t="s">
        <v>1133</v>
      </c>
      <c r="L54" s="202" t="s">
        <v>1134</v>
      </c>
      <c r="M54" s="203">
        <v>36.65</v>
      </c>
      <c r="N54" s="203" t="e">
        <v>#REF!</v>
      </c>
      <c r="O54" s="203">
        <v>415.61</v>
      </c>
      <c r="P54" s="335"/>
      <c r="Q54" s="219"/>
      <c r="R54" s="75"/>
      <c r="T54" s="156"/>
    </row>
    <row r="55" spans="2:20" s="73" customFormat="1" hidden="1" x14ac:dyDescent="0.25">
      <c r="B55" s="158" t="s">
        <v>484</v>
      </c>
      <c r="C55" s="158"/>
      <c r="D55" s="158"/>
      <c r="E55" s="327"/>
      <c r="F55" s="158"/>
      <c r="G55" s="158"/>
      <c r="H55" s="159" t="s">
        <v>492</v>
      </c>
      <c r="I55" s="212"/>
      <c r="J55" s="214"/>
      <c r="K55" s="213"/>
      <c r="L55" s="213"/>
      <c r="M55" s="214"/>
      <c r="N55" s="214" t="e">
        <v>#REF!</v>
      </c>
      <c r="O55" s="328"/>
      <c r="P55" s="335"/>
      <c r="Q55" s="219"/>
      <c r="R55" s="75"/>
      <c r="T55" s="156"/>
    </row>
    <row r="56" spans="2:20" s="73" customFormat="1" hidden="1" x14ac:dyDescent="0.25">
      <c r="B56" s="346" t="s">
        <v>530</v>
      </c>
      <c r="C56" s="346"/>
      <c r="D56" s="346"/>
      <c r="E56" s="347"/>
      <c r="F56" s="346"/>
      <c r="G56" s="346"/>
      <c r="H56" s="343" t="s">
        <v>493</v>
      </c>
      <c r="I56" s="348"/>
      <c r="J56" s="349"/>
      <c r="K56" s="350"/>
      <c r="L56" s="350"/>
      <c r="M56" s="349"/>
      <c r="N56" s="349" t="e">
        <v>#REF!</v>
      </c>
      <c r="O56" s="351"/>
      <c r="P56" s="335"/>
      <c r="Q56" s="219"/>
      <c r="R56" s="75"/>
      <c r="T56" s="156"/>
    </row>
    <row r="57" spans="2:20" s="73" customFormat="1" ht="38.25" hidden="1" x14ac:dyDescent="0.25">
      <c r="B57" s="192" t="s">
        <v>531</v>
      </c>
      <c r="C57" s="192" t="s">
        <v>795</v>
      </c>
      <c r="D57" s="192" t="s">
        <v>46</v>
      </c>
      <c r="E57" s="325" t="s">
        <v>47</v>
      </c>
      <c r="F57" s="192" t="s">
        <v>531</v>
      </c>
      <c r="G57" s="201">
        <v>92431</v>
      </c>
      <c r="H57" s="191" t="s">
        <v>1146</v>
      </c>
      <c r="I57" s="192" t="s">
        <v>38</v>
      </c>
      <c r="J57" s="203">
        <v>1881.6000000000001</v>
      </c>
      <c r="K57" s="193" t="s">
        <v>1147</v>
      </c>
      <c r="L57" s="202" t="s">
        <v>1148</v>
      </c>
      <c r="M57" s="203">
        <v>67.13</v>
      </c>
      <c r="N57" s="203" t="e">
        <v>#REF!</v>
      </c>
      <c r="O57" s="203">
        <v>126311.8</v>
      </c>
      <c r="P57" s="335"/>
      <c r="Q57" s="219"/>
      <c r="R57" s="75"/>
      <c r="T57" s="156"/>
    </row>
    <row r="58" spans="2:20" s="73" customFormat="1" ht="25.5" hidden="1" x14ac:dyDescent="0.25">
      <c r="B58" s="192" t="s">
        <v>532</v>
      </c>
      <c r="C58" s="192" t="s">
        <v>795</v>
      </c>
      <c r="D58" s="192" t="s">
        <v>46</v>
      </c>
      <c r="E58" s="325" t="s">
        <v>47</v>
      </c>
      <c r="F58" s="192" t="s">
        <v>532</v>
      </c>
      <c r="G58" s="201">
        <v>92759</v>
      </c>
      <c r="H58" s="191" t="s">
        <v>1149</v>
      </c>
      <c r="I58" s="192" t="s">
        <v>717</v>
      </c>
      <c r="J58" s="203">
        <v>4352.7272727272721</v>
      </c>
      <c r="K58" s="193" t="s">
        <v>1150</v>
      </c>
      <c r="L58" s="202" t="s">
        <v>1151</v>
      </c>
      <c r="M58" s="203">
        <v>19.13</v>
      </c>
      <c r="N58" s="203" t="e">
        <v>#REF!</v>
      </c>
      <c r="O58" s="203">
        <v>83267.67</v>
      </c>
      <c r="P58" s="335"/>
      <c r="Q58" s="219"/>
      <c r="R58" s="75"/>
      <c r="T58" s="156"/>
    </row>
    <row r="59" spans="2:20" s="73" customFormat="1" ht="25.5" x14ac:dyDescent="0.25">
      <c r="B59" s="192" t="s">
        <v>533</v>
      </c>
      <c r="C59" s="192" t="s">
        <v>795</v>
      </c>
      <c r="D59" s="192" t="s">
        <v>46</v>
      </c>
      <c r="E59" s="325" t="s">
        <v>47</v>
      </c>
      <c r="F59" s="192" t="s">
        <v>533</v>
      </c>
      <c r="G59" s="201">
        <v>92762</v>
      </c>
      <c r="H59" s="191" t="s">
        <v>1152</v>
      </c>
      <c r="I59" s="192" t="s">
        <v>717</v>
      </c>
      <c r="J59" s="203">
        <v>8209.0909090909081</v>
      </c>
      <c r="K59" s="193" t="s">
        <v>1153</v>
      </c>
      <c r="L59" s="202" t="s">
        <v>1154</v>
      </c>
      <c r="M59" s="203">
        <v>16.649999999999999</v>
      </c>
      <c r="N59" s="203" t="e">
        <v>#REF!</v>
      </c>
      <c r="O59" s="203"/>
      <c r="P59" s="335"/>
      <c r="Q59" s="219"/>
      <c r="R59" s="75"/>
      <c r="T59" s="156"/>
    </row>
    <row r="60" spans="2:20" s="73" customFormat="1" ht="25.5" hidden="1" x14ac:dyDescent="0.25">
      <c r="B60" s="192" t="s">
        <v>534</v>
      </c>
      <c r="C60" s="192" t="s">
        <v>795</v>
      </c>
      <c r="D60" s="192" t="s">
        <v>46</v>
      </c>
      <c r="E60" s="325" t="s">
        <v>47</v>
      </c>
      <c r="F60" s="192" t="s">
        <v>534</v>
      </c>
      <c r="G60" s="201">
        <v>94965</v>
      </c>
      <c r="H60" s="191" t="s">
        <v>1126</v>
      </c>
      <c r="I60" s="192" t="s">
        <v>1096</v>
      </c>
      <c r="J60" s="203">
        <v>113.4</v>
      </c>
      <c r="K60" s="193" t="s">
        <v>1127</v>
      </c>
      <c r="L60" s="202" t="s">
        <v>1128</v>
      </c>
      <c r="M60" s="203">
        <v>587.20000000000005</v>
      </c>
      <c r="N60" s="203" t="e">
        <v>#REF!</v>
      </c>
      <c r="O60" s="203">
        <v>66588.479999999996</v>
      </c>
      <c r="P60" s="335"/>
      <c r="Q60" s="219"/>
      <c r="R60" s="75"/>
      <c r="T60" s="156"/>
    </row>
    <row r="61" spans="2:20" s="73" customFormat="1" ht="25.5" hidden="1" x14ac:dyDescent="0.25">
      <c r="B61" s="192" t="s">
        <v>649</v>
      </c>
      <c r="C61" s="192" t="s">
        <v>795</v>
      </c>
      <c r="D61" s="192" t="s">
        <v>46</v>
      </c>
      <c r="E61" s="325" t="s">
        <v>47</v>
      </c>
      <c r="F61" s="192" t="s">
        <v>649</v>
      </c>
      <c r="G61" s="201">
        <v>103670</v>
      </c>
      <c r="H61" s="191" t="s">
        <v>1107</v>
      </c>
      <c r="I61" s="192" t="s">
        <v>1096</v>
      </c>
      <c r="J61" s="203">
        <v>113.4</v>
      </c>
      <c r="K61" s="193" t="s">
        <v>1108</v>
      </c>
      <c r="L61" s="202">
        <v>0</v>
      </c>
      <c r="M61" s="203">
        <v>297.19</v>
      </c>
      <c r="N61" s="203" t="e">
        <v>#REF!</v>
      </c>
      <c r="O61" s="203">
        <v>33701.339999999997</v>
      </c>
      <c r="P61" s="335"/>
      <c r="Q61" s="219"/>
      <c r="R61" s="75"/>
      <c r="T61" s="156"/>
    </row>
    <row r="62" spans="2:20" s="73" customFormat="1" hidden="1" x14ac:dyDescent="0.25">
      <c r="B62" s="346" t="s">
        <v>535</v>
      </c>
      <c r="C62" s="346"/>
      <c r="D62" s="346"/>
      <c r="E62" s="347"/>
      <c r="F62" s="346"/>
      <c r="G62" s="346"/>
      <c r="H62" s="343" t="s">
        <v>670</v>
      </c>
      <c r="I62" s="348"/>
      <c r="J62" s="349"/>
      <c r="K62" s="350"/>
      <c r="L62" s="350"/>
      <c r="M62" s="349"/>
      <c r="N62" s="349" t="e">
        <v>#REF!</v>
      </c>
      <c r="O62" s="351"/>
      <c r="P62" s="335"/>
      <c r="Q62" s="219"/>
      <c r="R62" s="75"/>
      <c r="T62" s="156"/>
    </row>
    <row r="63" spans="2:20" s="73" customFormat="1" ht="25.5" hidden="1" x14ac:dyDescent="0.25">
      <c r="B63" s="192" t="s">
        <v>536</v>
      </c>
      <c r="C63" s="192" t="s">
        <v>795</v>
      </c>
      <c r="D63" s="192" t="s">
        <v>46</v>
      </c>
      <c r="E63" s="325" t="s">
        <v>47</v>
      </c>
      <c r="F63" s="192" t="s">
        <v>536</v>
      </c>
      <c r="G63" s="201">
        <v>92761</v>
      </c>
      <c r="H63" s="191" t="s">
        <v>1155</v>
      </c>
      <c r="I63" s="192" t="s">
        <v>717</v>
      </c>
      <c r="J63" s="203">
        <v>829.5</v>
      </c>
      <c r="K63" s="193" t="s">
        <v>1156</v>
      </c>
      <c r="L63" s="202" t="s">
        <v>1157</v>
      </c>
      <c r="M63" s="203">
        <v>18.32</v>
      </c>
      <c r="N63" s="203" t="e">
        <v>#REF!</v>
      </c>
      <c r="O63" s="203">
        <v>15196.44</v>
      </c>
      <c r="P63" s="335"/>
      <c r="Q63" s="219"/>
      <c r="R63" s="75"/>
      <c r="T63" s="156"/>
    </row>
    <row r="64" spans="2:20" s="73" customFormat="1" ht="25.5" hidden="1" x14ac:dyDescent="0.25">
      <c r="B64" s="192" t="s">
        <v>537</v>
      </c>
      <c r="C64" s="192" t="s">
        <v>795</v>
      </c>
      <c r="D64" s="192" t="s">
        <v>46</v>
      </c>
      <c r="E64" s="325" t="s">
        <v>47</v>
      </c>
      <c r="F64" s="192" t="s">
        <v>537</v>
      </c>
      <c r="G64" s="201">
        <v>93205</v>
      </c>
      <c r="H64" s="191" t="s">
        <v>1158</v>
      </c>
      <c r="I64" s="192" t="s">
        <v>104</v>
      </c>
      <c r="J64" s="203">
        <v>525</v>
      </c>
      <c r="K64" s="193" t="s">
        <v>1159</v>
      </c>
      <c r="L64" s="202" t="s">
        <v>1160</v>
      </c>
      <c r="M64" s="203">
        <v>46.33</v>
      </c>
      <c r="N64" s="203" t="e">
        <v>#REF!</v>
      </c>
      <c r="O64" s="203">
        <v>24323.25</v>
      </c>
      <c r="P64" s="335"/>
      <c r="Q64" s="219"/>
      <c r="R64" s="75"/>
      <c r="T64" s="156"/>
    </row>
    <row r="65" spans="2:20" s="73" customFormat="1" hidden="1" x14ac:dyDescent="0.25">
      <c r="B65" s="346" t="s">
        <v>538</v>
      </c>
      <c r="C65" s="346"/>
      <c r="D65" s="346"/>
      <c r="E65" s="347"/>
      <c r="F65" s="346"/>
      <c r="G65" s="346"/>
      <c r="H65" s="343" t="s">
        <v>494</v>
      </c>
      <c r="I65" s="348"/>
      <c r="J65" s="349"/>
      <c r="K65" s="350"/>
      <c r="L65" s="350"/>
      <c r="M65" s="349"/>
      <c r="N65" s="349" t="e">
        <v>#REF!</v>
      </c>
      <c r="O65" s="351"/>
      <c r="P65" s="335"/>
      <c r="Q65" s="219"/>
      <c r="R65" s="75"/>
      <c r="T65" s="156"/>
    </row>
    <row r="66" spans="2:20" s="73" customFormat="1" ht="38.25" x14ac:dyDescent="0.25">
      <c r="B66" s="192" t="s">
        <v>539</v>
      </c>
      <c r="C66" s="192" t="s">
        <v>795</v>
      </c>
      <c r="D66" s="192" t="s">
        <v>46</v>
      </c>
      <c r="E66" s="325" t="s">
        <v>47</v>
      </c>
      <c r="F66" s="192" t="s">
        <v>539</v>
      </c>
      <c r="G66" s="201">
        <v>103338</v>
      </c>
      <c r="H66" s="191" t="s">
        <v>1161</v>
      </c>
      <c r="I66" s="192" t="s">
        <v>38</v>
      </c>
      <c r="J66" s="203">
        <v>882</v>
      </c>
      <c r="K66" s="193" t="s">
        <v>1162</v>
      </c>
      <c r="L66" s="202" t="s">
        <v>1163</v>
      </c>
      <c r="M66" s="203">
        <v>116</v>
      </c>
      <c r="N66" s="203" t="e">
        <v>#REF!</v>
      </c>
      <c r="O66" s="203"/>
      <c r="P66" s="335"/>
      <c r="Q66" s="219"/>
      <c r="R66" s="75"/>
      <c r="T66" s="156"/>
    </row>
    <row r="67" spans="2:20" s="73" customFormat="1" hidden="1" x14ac:dyDescent="0.25">
      <c r="B67" s="346" t="s">
        <v>540</v>
      </c>
      <c r="C67" s="346"/>
      <c r="D67" s="346"/>
      <c r="E67" s="347"/>
      <c r="F67" s="346"/>
      <c r="G67" s="346"/>
      <c r="H67" s="343" t="s">
        <v>106</v>
      </c>
      <c r="I67" s="348"/>
      <c r="J67" s="349"/>
      <c r="K67" s="350"/>
      <c r="L67" s="350"/>
      <c r="M67" s="349"/>
      <c r="N67" s="349" t="e">
        <v>#REF!</v>
      </c>
      <c r="O67" s="351"/>
      <c r="P67" s="335"/>
      <c r="Q67" s="219"/>
      <c r="R67" s="75"/>
      <c r="T67" s="156"/>
    </row>
    <row r="68" spans="2:20" s="73" customFormat="1" ht="25.5" x14ac:dyDescent="0.25">
      <c r="B68" s="192" t="s">
        <v>541</v>
      </c>
      <c r="C68" s="192" t="s">
        <v>795</v>
      </c>
      <c r="D68" s="192" t="s">
        <v>46</v>
      </c>
      <c r="E68" s="325" t="s">
        <v>47</v>
      </c>
      <c r="F68" s="192" t="s">
        <v>541</v>
      </c>
      <c r="G68" s="201">
        <v>98554</v>
      </c>
      <c r="H68" s="191" t="s">
        <v>1164</v>
      </c>
      <c r="I68" s="192" t="s">
        <v>38</v>
      </c>
      <c r="J68" s="203">
        <v>2436</v>
      </c>
      <c r="K68" s="193" t="s">
        <v>1165</v>
      </c>
      <c r="L68" s="202" t="s">
        <v>1166</v>
      </c>
      <c r="M68" s="203">
        <v>46.69</v>
      </c>
      <c r="N68" s="203" t="e">
        <v>#REF!</v>
      </c>
      <c r="O68" s="203"/>
      <c r="P68" s="335"/>
      <c r="Q68" s="219"/>
      <c r="R68" s="75"/>
      <c r="T68" s="156"/>
    </row>
    <row r="69" spans="2:20" s="73" customFormat="1" hidden="1" x14ac:dyDescent="0.25">
      <c r="B69" s="192"/>
      <c r="C69" s="192"/>
      <c r="D69" s="192"/>
      <c r="E69" s="325"/>
      <c r="F69" s="192"/>
      <c r="G69" s="201"/>
      <c r="H69" s="191"/>
      <c r="I69" s="192"/>
      <c r="J69" s="203"/>
      <c r="K69" s="193"/>
      <c r="L69" s="202"/>
      <c r="M69" s="203"/>
      <c r="N69" s="203" t="e">
        <v>#REF!</v>
      </c>
      <c r="O69" s="203"/>
      <c r="P69" s="335"/>
      <c r="Q69" s="256"/>
      <c r="R69" s="75"/>
      <c r="T69" s="156"/>
    </row>
    <row r="70" spans="2:20" hidden="1" x14ac:dyDescent="0.25">
      <c r="B70" s="53" t="s">
        <v>14</v>
      </c>
      <c r="C70" s="53"/>
      <c r="D70" s="53"/>
      <c r="E70" s="326"/>
      <c r="F70" s="53"/>
      <c r="G70" s="53"/>
      <c r="H70" s="54" t="s">
        <v>495</v>
      </c>
      <c r="I70" s="207"/>
      <c r="J70" s="209"/>
      <c r="K70" s="208"/>
      <c r="L70" s="208"/>
      <c r="M70" s="209"/>
      <c r="N70" s="209"/>
      <c r="O70" s="210">
        <v>101905.12</v>
      </c>
      <c r="P70" s="210" t="e">
        <v>#REF!</v>
      </c>
      <c r="Q70" s="200">
        <v>163641.79999999999</v>
      </c>
      <c r="R70" s="272"/>
    </row>
    <row r="71" spans="2:20" hidden="1" x14ac:dyDescent="0.25">
      <c r="B71" s="158" t="s">
        <v>475</v>
      </c>
      <c r="C71" s="158"/>
      <c r="D71" s="158"/>
      <c r="E71" s="327"/>
      <c r="F71" s="158"/>
      <c r="G71" s="158"/>
      <c r="H71" s="159" t="s">
        <v>487</v>
      </c>
      <c r="I71" s="212"/>
      <c r="J71" s="214"/>
      <c r="K71" s="213"/>
      <c r="L71" s="213"/>
      <c r="M71" s="214"/>
      <c r="N71" s="214"/>
      <c r="O71" s="328"/>
      <c r="P71" s="206" t="e">
        <v>#REF!</v>
      </c>
      <c r="Q71" s="219"/>
      <c r="R71" s="75"/>
    </row>
    <row r="72" spans="2:20" hidden="1" x14ac:dyDescent="0.25">
      <c r="B72" s="211" t="s">
        <v>428</v>
      </c>
      <c r="C72" s="192" t="s">
        <v>795</v>
      </c>
      <c r="D72" s="211" t="s">
        <v>46</v>
      </c>
      <c r="E72" s="325" t="s">
        <v>47</v>
      </c>
      <c r="F72" s="211" t="s">
        <v>428</v>
      </c>
      <c r="G72" s="201">
        <v>98524</v>
      </c>
      <c r="H72" s="191" t="s">
        <v>1093</v>
      </c>
      <c r="I72" s="192" t="s">
        <v>38</v>
      </c>
      <c r="J72" s="203">
        <v>9.5</v>
      </c>
      <c r="K72" s="193" t="s">
        <v>1094</v>
      </c>
      <c r="L72" s="202" t="s">
        <v>1094</v>
      </c>
      <c r="M72" s="203">
        <v>3.26</v>
      </c>
      <c r="N72" s="203" t="e">
        <v>#REF!</v>
      </c>
      <c r="O72" s="203">
        <v>30.97</v>
      </c>
      <c r="P72" s="203" t="e">
        <v>#REF!</v>
      </c>
      <c r="Q72" s="219"/>
      <c r="R72" s="75"/>
    </row>
    <row r="73" spans="2:20" ht="25.5" hidden="1" x14ac:dyDescent="0.25">
      <c r="B73" s="211" t="s">
        <v>496</v>
      </c>
      <c r="C73" s="192" t="s">
        <v>795</v>
      </c>
      <c r="D73" s="211" t="s">
        <v>46</v>
      </c>
      <c r="E73" s="325" t="s">
        <v>47</v>
      </c>
      <c r="F73" s="211" t="s">
        <v>496</v>
      </c>
      <c r="G73" s="201">
        <v>401001126</v>
      </c>
      <c r="H73" s="191" t="s">
        <v>1095</v>
      </c>
      <c r="I73" s="192" t="s">
        <v>1096</v>
      </c>
      <c r="J73" s="203">
        <v>0.57000000000000006</v>
      </c>
      <c r="K73" s="193">
        <v>102.03</v>
      </c>
      <c r="L73" s="202">
        <v>85.38</v>
      </c>
      <c r="M73" s="203">
        <v>124.69</v>
      </c>
      <c r="N73" s="203" t="e">
        <v>#REF!</v>
      </c>
      <c r="O73" s="203">
        <v>71.069999999999993</v>
      </c>
      <c r="P73" s="203"/>
      <c r="Q73" s="219"/>
      <c r="R73" s="75"/>
    </row>
    <row r="74" spans="2:20" ht="25.5" hidden="1" x14ac:dyDescent="0.25">
      <c r="B74" s="211" t="s">
        <v>735</v>
      </c>
      <c r="C74" s="192" t="s">
        <v>795</v>
      </c>
      <c r="D74" s="211" t="s">
        <v>46</v>
      </c>
      <c r="E74" s="325" t="s">
        <v>47</v>
      </c>
      <c r="F74" s="211" t="s">
        <v>735</v>
      </c>
      <c r="G74" s="201">
        <v>97914</v>
      </c>
      <c r="H74" s="191" t="s">
        <v>1097</v>
      </c>
      <c r="I74" s="192" t="s">
        <v>1098</v>
      </c>
      <c r="J74" s="203">
        <v>17.100000000000001</v>
      </c>
      <c r="K74" s="193" t="s">
        <v>1099</v>
      </c>
      <c r="L74" s="202" t="s">
        <v>1100</v>
      </c>
      <c r="M74" s="203">
        <v>3.37</v>
      </c>
      <c r="N74" s="203" t="e">
        <v>#REF!</v>
      </c>
      <c r="O74" s="203">
        <v>57.62</v>
      </c>
      <c r="P74" s="203"/>
      <c r="Q74" s="219"/>
      <c r="R74" s="75"/>
    </row>
    <row r="75" spans="2:20" ht="38.25" hidden="1" x14ac:dyDescent="0.25">
      <c r="B75" s="211" t="s">
        <v>736</v>
      </c>
      <c r="C75" s="192" t="s">
        <v>795</v>
      </c>
      <c r="D75" s="211" t="s">
        <v>46</v>
      </c>
      <c r="E75" s="325" t="s">
        <v>47</v>
      </c>
      <c r="F75" s="211" t="s">
        <v>736</v>
      </c>
      <c r="G75" s="201">
        <v>97915</v>
      </c>
      <c r="H75" s="191" t="s">
        <v>1101</v>
      </c>
      <c r="I75" s="192" t="s">
        <v>1098</v>
      </c>
      <c r="J75" s="203">
        <v>39.900000000000006</v>
      </c>
      <c r="K75" s="193" t="s">
        <v>1102</v>
      </c>
      <c r="L75" s="202" t="s">
        <v>1103</v>
      </c>
      <c r="M75" s="203">
        <v>1.34</v>
      </c>
      <c r="N75" s="203" t="e">
        <v>#REF!</v>
      </c>
      <c r="O75" s="203">
        <v>53.46</v>
      </c>
      <c r="P75" s="203"/>
      <c r="Q75" s="219"/>
      <c r="R75" s="75"/>
    </row>
    <row r="76" spans="2:20" hidden="1" x14ac:dyDescent="0.25">
      <c r="B76" s="158" t="s">
        <v>476</v>
      </c>
      <c r="C76" s="158"/>
      <c r="D76" s="158"/>
      <c r="E76" s="327"/>
      <c r="F76" s="158"/>
      <c r="G76" s="158"/>
      <c r="H76" s="159" t="s">
        <v>488</v>
      </c>
      <c r="I76" s="212"/>
      <c r="J76" s="214"/>
      <c r="K76" s="213"/>
      <c r="L76" s="213"/>
      <c r="M76" s="214"/>
      <c r="N76" s="214"/>
      <c r="O76" s="328"/>
      <c r="P76" s="206" t="e">
        <v>#REF!</v>
      </c>
      <c r="Q76" s="219"/>
      <c r="R76" s="75"/>
    </row>
    <row r="77" spans="2:20" hidden="1" x14ac:dyDescent="0.25">
      <c r="B77" s="346" t="s">
        <v>477</v>
      </c>
      <c r="C77" s="346"/>
      <c r="D77" s="346"/>
      <c r="E77" s="347"/>
      <c r="F77" s="346"/>
      <c r="G77" s="346"/>
      <c r="H77" s="343" t="s">
        <v>489</v>
      </c>
      <c r="I77" s="348"/>
      <c r="J77" s="349"/>
      <c r="K77" s="350"/>
      <c r="L77" s="350"/>
      <c r="M77" s="349"/>
      <c r="N77" s="349" t="e">
        <v>#REF!</v>
      </c>
      <c r="O77" s="351"/>
      <c r="P77" s="206"/>
      <c r="Q77" s="219"/>
      <c r="R77" s="75"/>
    </row>
    <row r="78" spans="2:20" ht="25.5" hidden="1" x14ac:dyDescent="0.25">
      <c r="B78" s="192" t="s">
        <v>542</v>
      </c>
      <c r="C78" s="192" t="s">
        <v>795</v>
      </c>
      <c r="D78" s="192" t="s">
        <v>46</v>
      </c>
      <c r="E78" s="325" t="s">
        <v>47</v>
      </c>
      <c r="F78" s="192" t="s">
        <v>542</v>
      </c>
      <c r="G78" s="201">
        <v>101174</v>
      </c>
      <c r="H78" s="191" t="s">
        <v>1104</v>
      </c>
      <c r="I78" s="192" t="s">
        <v>104</v>
      </c>
      <c r="J78" s="203">
        <v>36</v>
      </c>
      <c r="K78" s="193" t="s">
        <v>1105</v>
      </c>
      <c r="L78" s="202" t="s">
        <v>1106</v>
      </c>
      <c r="M78" s="203">
        <v>96.96</v>
      </c>
      <c r="N78" s="203" t="e">
        <v>#REF!</v>
      </c>
      <c r="O78" s="203">
        <v>3490.56</v>
      </c>
      <c r="P78" s="203" t="e">
        <v>#REF!</v>
      </c>
      <c r="Q78" s="219"/>
      <c r="R78" s="75"/>
    </row>
    <row r="79" spans="2:20" ht="25.5" hidden="1" x14ac:dyDescent="0.25">
      <c r="B79" s="192" t="s">
        <v>698</v>
      </c>
      <c r="C79" s="192" t="s">
        <v>795</v>
      </c>
      <c r="D79" s="192" t="s">
        <v>46</v>
      </c>
      <c r="E79" s="325" t="s">
        <v>47</v>
      </c>
      <c r="F79" s="192" t="s">
        <v>698</v>
      </c>
      <c r="G79" s="201">
        <v>103670</v>
      </c>
      <c r="H79" s="191" t="s">
        <v>1107</v>
      </c>
      <c r="I79" s="192" t="s">
        <v>1096</v>
      </c>
      <c r="J79" s="203">
        <v>1.7671458676442586</v>
      </c>
      <c r="K79" s="193" t="s">
        <v>1108</v>
      </c>
      <c r="L79" s="202">
        <v>0</v>
      </c>
      <c r="M79" s="203">
        <v>297.19</v>
      </c>
      <c r="N79" s="203" t="e">
        <v>#REF!</v>
      </c>
      <c r="O79" s="203">
        <v>525.16999999999996</v>
      </c>
      <c r="P79" s="203" t="e">
        <v>#REF!</v>
      </c>
      <c r="Q79" s="219"/>
      <c r="R79" s="75"/>
    </row>
    <row r="80" spans="2:20" ht="25.5" hidden="1" x14ac:dyDescent="0.25">
      <c r="B80" s="192" t="s">
        <v>543</v>
      </c>
      <c r="C80" s="192" t="s">
        <v>795</v>
      </c>
      <c r="D80" s="192" t="s">
        <v>46</v>
      </c>
      <c r="E80" s="325" t="s">
        <v>47</v>
      </c>
      <c r="F80" s="192" t="s">
        <v>543</v>
      </c>
      <c r="G80" s="201">
        <v>95601</v>
      </c>
      <c r="H80" s="191" t="s">
        <v>1109</v>
      </c>
      <c r="I80" s="192" t="s">
        <v>101</v>
      </c>
      <c r="J80" s="203">
        <v>12</v>
      </c>
      <c r="K80" s="193" t="s">
        <v>1110</v>
      </c>
      <c r="L80" s="202" t="s">
        <v>1111</v>
      </c>
      <c r="M80" s="203">
        <v>20.38</v>
      </c>
      <c r="N80" s="203" t="e">
        <v>#REF!</v>
      </c>
      <c r="O80" s="203">
        <v>244.56</v>
      </c>
      <c r="P80" s="203" t="e">
        <v>#REF!</v>
      </c>
      <c r="Q80" s="219"/>
      <c r="R80" s="75"/>
    </row>
    <row r="81" spans="2:18" ht="25.5" hidden="1" x14ac:dyDescent="0.25">
      <c r="B81" s="192" t="s">
        <v>544</v>
      </c>
      <c r="C81" s="192" t="s">
        <v>795</v>
      </c>
      <c r="D81" s="192" t="s">
        <v>46</v>
      </c>
      <c r="E81" s="325" t="s">
        <v>47</v>
      </c>
      <c r="F81" s="192" t="s">
        <v>544</v>
      </c>
      <c r="G81" s="201">
        <v>96543</v>
      </c>
      <c r="H81" s="191" t="s">
        <v>1112</v>
      </c>
      <c r="I81" s="192" t="s">
        <v>717</v>
      </c>
      <c r="J81" s="203">
        <v>16.799999999999997</v>
      </c>
      <c r="K81" s="193" t="s">
        <v>1113</v>
      </c>
      <c r="L81" s="202" t="s">
        <v>1114</v>
      </c>
      <c r="M81" s="203">
        <v>22.71</v>
      </c>
      <c r="N81" s="203" t="e">
        <v>#REF!</v>
      </c>
      <c r="O81" s="203">
        <v>381.52</v>
      </c>
      <c r="P81" s="203"/>
      <c r="Q81" s="219"/>
      <c r="R81" s="75"/>
    </row>
    <row r="82" spans="2:18" ht="25.5" hidden="1" x14ac:dyDescent="0.25">
      <c r="B82" s="192" t="s">
        <v>545</v>
      </c>
      <c r="C82" s="192" t="s">
        <v>795</v>
      </c>
      <c r="D82" s="192" t="s">
        <v>46</v>
      </c>
      <c r="E82" s="325" t="s">
        <v>47</v>
      </c>
      <c r="F82" s="192" t="s">
        <v>545</v>
      </c>
      <c r="G82" s="201">
        <v>96546</v>
      </c>
      <c r="H82" s="191" t="s">
        <v>1115</v>
      </c>
      <c r="I82" s="192" t="s">
        <v>717</v>
      </c>
      <c r="J82" s="203">
        <v>71.039999999999992</v>
      </c>
      <c r="K82" s="193" t="s">
        <v>1116</v>
      </c>
      <c r="L82" s="202" t="s">
        <v>1117</v>
      </c>
      <c r="M82" s="203">
        <v>18.489999999999998</v>
      </c>
      <c r="N82" s="203" t="e">
        <v>#REF!</v>
      </c>
      <c r="O82" s="203">
        <v>1313.52</v>
      </c>
      <c r="P82" s="203"/>
      <c r="Q82" s="219"/>
      <c r="R82" s="75"/>
    </row>
    <row r="83" spans="2:18" hidden="1" x14ac:dyDescent="0.25">
      <c r="B83" s="346" t="s">
        <v>478</v>
      </c>
      <c r="C83" s="346"/>
      <c r="D83" s="346"/>
      <c r="E83" s="347"/>
      <c r="F83" s="346"/>
      <c r="G83" s="346"/>
      <c r="H83" s="343" t="s">
        <v>490</v>
      </c>
      <c r="I83" s="348"/>
      <c r="J83" s="349"/>
      <c r="K83" s="350"/>
      <c r="L83" s="350"/>
      <c r="M83" s="349"/>
      <c r="N83" s="349" t="e">
        <v>#REF!</v>
      </c>
      <c r="O83" s="351"/>
      <c r="P83" s="203"/>
      <c r="Q83" s="219"/>
      <c r="R83" s="75"/>
    </row>
    <row r="84" spans="2:18" ht="25.5" hidden="1" x14ac:dyDescent="0.25">
      <c r="B84" s="192" t="s">
        <v>546</v>
      </c>
      <c r="C84" s="192" t="s">
        <v>795</v>
      </c>
      <c r="D84" s="192" t="s">
        <v>46</v>
      </c>
      <c r="E84" s="325" t="s">
        <v>47</v>
      </c>
      <c r="F84" s="192" t="s">
        <v>546</v>
      </c>
      <c r="G84" s="201">
        <v>96523</v>
      </c>
      <c r="H84" s="191" t="s">
        <v>1118</v>
      </c>
      <c r="I84" s="192" t="s">
        <v>1096</v>
      </c>
      <c r="J84" s="203">
        <v>4.4160000000000004</v>
      </c>
      <c r="K84" s="193" t="s">
        <v>1119</v>
      </c>
      <c r="L84" s="202" t="s">
        <v>1119</v>
      </c>
      <c r="M84" s="203">
        <v>99.2</v>
      </c>
      <c r="N84" s="203" t="e">
        <v>#REF!</v>
      </c>
      <c r="O84" s="203">
        <v>438.06</v>
      </c>
      <c r="P84" s="203"/>
      <c r="Q84" s="219"/>
      <c r="R84" s="75"/>
    </row>
    <row r="85" spans="2:18" ht="25.5" hidden="1" x14ac:dyDescent="0.25">
      <c r="B85" s="192" t="s">
        <v>547</v>
      </c>
      <c r="C85" s="192" t="s">
        <v>795</v>
      </c>
      <c r="D85" s="192" t="s">
        <v>46</v>
      </c>
      <c r="E85" s="325" t="s">
        <v>47</v>
      </c>
      <c r="F85" s="192" t="s">
        <v>547</v>
      </c>
      <c r="G85" s="201">
        <v>96617</v>
      </c>
      <c r="H85" s="191" t="s">
        <v>1120</v>
      </c>
      <c r="I85" s="192" t="s">
        <v>38</v>
      </c>
      <c r="J85" s="203">
        <v>2.4300000000000002</v>
      </c>
      <c r="K85" s="193" t="s">
        <v>1121</v>
      </c>
      <c r="L85" s="202" t="s">
        <v>1122</v>
      </c>
      <c r="M85" s="203">
        <v>21.02</v>
      </c>
      <c r="N85" s="203" t="e">
        <v>#REF!</v>
      </c>
      <c r="O85" s="203">
        <v>51.07</v>
      </c>
      <c r="P85" s="203"/>
      <c r="Q85" s="219"/>
      <c r="R85" s="75"/>
    </row>
    <row r="86" spans="2:18" ht="38.25" hidden="1" x14ac:dyDescent="0.25">
      <c r="B86" s="192" t="s">
        <v>548</v>
      </c>
      <c r="C86" s="192" t="s">
        <v>795</v>
      </c>
      <c r="D86" s="192" t="s">
        <v>46</v>
      </c>
      <c r="E86" s="325" t="s">
        <v>47</v>
      </c>
      <c r="F86" s="192" t="s">
        <v>548</v>
      </c>
      <c r="G86" s="201">
        <v>96540</v>
      </c>
      <c r="H86" s="191" t="s">
        <v>1123</v>
      </c>
      <c r="I86" s="192" t="s">
        <v>38</v>
      </c>
      <c r="J86" s="203">
        <v>16.68</v>
      </c>
      <c r="K86" s="193" t="s">
        <v>1124</v>
      </c>
      <c r="L86" s="202" t="s">
        <v>1125</v>
      </c>
      <c r="M86" s="203">
        <v>148.76</v>
      </c>
      <c r="N86" s="203" t="e">
        <v>#REF!</v>
      </c>
      <c r="O86" s="203">
        <v>2481.31</v>
      </c>
      <c r="P86" s="203"/>
      <c r="Q86" s="219"/>
      <c r="R86" s="75"/>
    </row>
    <row r="87" spans="2:18" ht="25.5" hidden="1" x14ac:dyDescent="0.25">
      <c r="B87" s="192" t="s">
        <v>650</v>
      </c>
      <c r="C87" s="192" t="s">
        <v>795</v>
      </c>
      <c r="D87" s="192" t="s">
        <v>46</v>
      </c>
      <c r="E87" s="325" t="s">
        <v>47</v>
      </c>
      <c r="F87" s="192" t="s">
        <v>650</v>
      </c>
      <c r="G87" s="201">
        <v>96543</v>
      </c>
      <c r="H87" s="191" t="s">
        <v>1112</v>
      </c>
      <c r="I87" s="192" t="s">
        <v>717</v>
      </c>
      <c r="J87" s="203">
        <v>48</v>
      </c>
      <c r="K87" s="193" t="s">
        <v>1113</v>
      </c>
      <c r="L87" s="202" t="s">
        <v>1114</v>
      </c>
      <c r="M87" s="203">
        <v>22.71</v>
      </c>
      <c r="N87" s="203" t="e">
        <v>#REF!</v>
      </c>
      <c r="O87" s="203">
        <v>1090.08</v>
      </c>
      <c r="P87" s="203"/>
      <c r="Q87" s="219"/>
      <c r="R87" s="75"/>
    </row>
    <row r="88" spans="2:18" ht="25.5" hidden="1" x14ac:dyDescent="0.25">
      <c r="B88" s="192" t="s">
        <v>651</v>
      </c>
      <c r="C88" s="192" t="s">
        <v>795</v>
      </c>
      <c r="D88" s="192" t="s">
        <v>46</v>
      </c>
      <c r="E88" s="325" t="s">
        <v>47</v>
      </c>
      <c r="F88" s="192" t="s">
        <v>651</v>
      </c>
      <c r="G88" s="201">
        <v>96546</v>
      </c>
      <c r="H88" s="191" t="s">
        <v>1115</v>
      </c>
      <c r="I88" s="192" t="s">
        <v>717</v>
      </c>
      <c r="J88" s="203">
        <v>134.72727272727272</v>
      </c>
      <c r="K88" s="193" t="s">
        <v>1116</v>
      </c>
      <c r="L88" s="202" t="s">
        <v>1117</v>
      </c>
      <c r="M88" s="203">
        <v>18.489999999999998</v>
      </c>
      <c r="N88" s="203" t="e">
        <v>#REF!</v>
      </c>
      <c r="O88" s="203">
        <v>2491.1</v>
      </c>
      <c r="P88" s="203"/>
      <c r="Q88" s="219"/>
      <c r="R88" s="75"/>
    </row>
    <row r="89" spans="2:18" ht="25.5" hidden="1" x14ac:dyDescent="0.25">
      <c r="B89" s="192" t="s">
        <v>652</v>
      </c>
      <c r="C89" s="192" t="s">
        <v>795</v>
      </c>
      <c r="D89" s="192" t="s">
        <v>46</v>
      </c>
      <c r="E89" s="325" t="s">
        <v>47</v>
      </c>
      <c r="F89" s="192" t="s">
        <v>652</v>
      </c>
      <c r="G89" s="201">
        <v>94965</v>
      </c>
      <c r="H89" s="191" t="s">
        <v>1126</v>
      </c>
      <c r="I89" s="192" t="s">
        <v>1096</v>
      </c>
      <c r="J89" s="203">
        <v>1.3800000000000001</v>
      </c>
      <c r="K89" s="193" t="s">
        <v>1127</v>
      </c>
      <c r="L89" s="202" t="s">
        <v>1128</v>
      </c>
      <c r="M89" s="203">
        <v>587.20000000000005</v>
      </c>
      <c r="N89" s="203" t="e">
        <v>#REF!</v>
      </c>
      <c r="O89" s="203">
        <v>810.33</v>
      </c>
      <c r="P89" s="203"/>
      <c r="Q89" s="219"/>
      <c r="R89" s="75"/>
    </row>
    <row r="90" spans="2:18" ht="25.5" hidden="1" x14ac:dyDescent="0.25">
      <c r="B90" s="192" t="s">
        <v>653</v>
      </c>
      <c r="C90" s="192" t="s">
        <v>795</v>
      </c>
      <c r="D90" s="192" t="s">
        <v>46</v>
      </c>
      <c r="E90" s="325" t="s">
        <v>47</v>
      </c>
      <c r="F90" s="192" t="s">
        <v>653</v>
      </c>
      <c r="G90" s="201">
        <v>103670</v>
      </c>
      <c r="H90" s="191" t="s">
        <v>1107</v>
      </c>
      <c r="I90" s="192" t="s">
        <v>1096</v>
      </c>
      <c r="J90" s="203">
        <v>1.3800000000000001</v>
      </c>
      <c r="K90" s="193" t="s">
        <v>1108</v>
      </c>
      <c r="L90" s="202">
        <v>0</v>
      </c>
      <c r="M90" s="203">
        <v>297.19</v>
      </c>
      <c r="N90" s="203" t="e">
        <v>#REF!</v>
      </c>
      <c r="O90" s="203">
        <v>410.12</v>
      </c>
      <c r="P90" s="203"/>
      <c r="Q90" s="219"/>
      <c r="R90" s="75"/>
    </row>
    <row r="91" spans="2:18" ht="25.5" hidden="1" x14ac:dyDescent="0.25">
      <c r="B91" s="192" t="s">
        <v>654</v>
      </c>
      <c r="C91" s="192" t="s">
        <v>795</v>
      </c>
      <c r="D91" s="192" t="s">
        <v>46</v>
      </c>
      <c r="E91" s="325" t="s">
        <v>47</v>
      </c>
      <c r="F91" s="192" t="s">
        <v>654</v>
      </c>
      <c r="G91" s="201">
        <v>98557</v>
      </c>
      <c r="H91" s="191" t="s">
        <v>1129</v>
      </c>
      <c r="I91" s="192" t="s">
        <v>38</v>
      </c>
      <c r="J91" s="203">
        <v>16.68</v>
      </c>
      <c r="K91" s="193" t="s">
        <v>1130</v>
      </c>
      <c r="L91" s="202" t="s">
        <v>1131</v>
      </c>
      <c r="M91" s="203">
        <v>49.99</v>
      </c>
      <c r="N91" s="203" t="e">
        <v>#REF!</v>
      </c>
      <c r="O91" s="203">
        <v>833.83</v>
      </c>
      <c r="P91" s="203"/>
      <c r="Q91" s="219"/>
      <c r="R91" s="75"/>
    </row>
    <row r="92" spans="2:18" hidden="1" x14ac:dyDescent="0.25">
      <c r="B92" s="192" t="s">
        <v>655</v>
      </c>
      <c r="C92" s="192" t="s">
        <v>795</v>
      </c>
      <c r="D92" s="192" t="s">
        <v>46</v>
      </c>
      <c r="E92" s="325" t="s">
        <v>47</v>
      </c>
      <c r="F92" s="192" t="s">
        <v>655</v>
      </c>
      <c r="G92" s="201">
        <v>93382</v>
      </c>
      <c r="H92" s="191" t="s">
        <v>1132</v>
      </c>
      <c r="I92" s="192" t="s">
        <v>1096</v>
      </c>
      <c r="J92" s="203">
        <v>1.6560000000000001</v>
      </c>
      <c r="K92" s="193" t="s">
        <v>1133</v>
      </c>
      <c r="L92" s="202" t="s">
        <v>1134</v>
      </c>
      <c r="M92" s="203">
        <v>36.65</v>
      </c>
      <c r="N92" s="203" t="e">
        <v>#REF!</v>
      </c>
      <c r="O92" s="203">
        <v>60.69</v>
      </c>
      <c r="P92" s="203"/>
      <c r="Q92" s="219"/>
      <c r="R92" s="75"/>
    </row>
    <row r="93" spans="2:18" hidden="1" x14ac:dyDescent="0.25">
      <c r="B93" s="346" t="s">
        <v>479</v>
      </c>
      <c r="C93" s="346"/>
      <c r="D93" s="346"/>
      <c r="E93" s="347"/>
      <c r="F93" s="346"/>
      <c r="G93" s="346"/>
      <c r="H93" s="343" t="s">
        <v>491</v>
      </c>
      <c r="I93" s="348"/>
      <c r="J93" s="349"/>
      <c r="K93" s="350"/>
      <c r="L93" s="350"/>
      <c r="M93" s="349"/>
      <c r="N93" s="349" t="e">
        <v>#REF!</v>
      </c>
      <c r="O93" s="351"/>
      <c r="P93" s="203"/>
      <c r="Q93" s="219"/>
      <c r="R93" s="75"/>
    </row>
    <row r="94" spans="2:18" ht="25.5" hidden="1" x14ac:dyDescent="0.25">
      <c r="B94" s="192" t="s">
        <v>549</v>
      </c>
      <c r="C94" s="192" t="s">
        <v>795</v>
      </c>
      <c r="D94" s="192" t="s">
        <v>46</v>
      </c>
      <c r="E94" s="325" t="s">
        <v>47</v>
      </c>
      <c r="F94" s="192" t="s">
        <v>549</v>
      </c>
      <c r="G94" s="201">
        <v>96527</v>
      </c>
      <c r="H94" s="191" t="s">
        <v>1135</v>
      </c>
      <c r="I94" s="192" t="s">
        <v>1096</v>
      </c>
      <c r="J94" s="203">
        <v>3.4560000000000004</v>
      </c>
      <c r="K94" s="193" t="s">
        <v>1136</v>
      </c>
      <c r="L94" s="202" t="s">
        <v>1136</v>
      </c>
      <c r="M94" s="203">
        <v>130.33000000000001</v>
      </c>
      <c r="N94" s="203" t="e">
        <v>#REF!</v>
      </c>
      <c r="O94" s="203">
        <v>450.42</v>
      </c>
      <c r="P94" s="203"/>
      <c r="Q94" s="219"/>
      <c r="R94" s="75"/>
    </row>
    <row r="95" spans="2:18" ht="38.25" hidden="1" x14ac:dyDescent="0.25">
      <c r="B95" s="192" t="s">
        <v>550</v>
      </c>
      <c r="C95" s="192" t="s">
        <v>795</v>
      </c>
      <c r="D95" s="192" t="s">
        <v>46</v>
      </c>
      <c r="E95" s="325" t="s">
        <v>47</v>
      </c>
      <c r="F95" s="192" t="s">
        <v>550</v>
      </c>
      <c r="G95" s="201">
        <v>96542</v>
      </c>
      <c r="H95" s="191" t="s">
        <v>1137</v>
      </c>
      <c r="I95" s="192" t="s">
        <v>38</v>
      </c>
      <c r="J95" s="203">
        <v>36.96</v>
      </c>
      <c r="K95" s="193" t="s">
        <v>1138</v>
      </c>
      <c r="L95" s="202" t="s">
        <v>1139</v>
      </c>
      <c r="M95" s="203">
        <v>100.33</v>
      </c>
      <c r="N95" s="203" t="e">
        <v>#REF!</v>
      </c>
      <c r="O95" s="203">
        <v>3708.19</v>
      </c>
      <c r="P95" s="203"/>
      <c r="Q95" s="219"/>
      <c r="R95" s="75"/>
    </row>
    <row r="96" spans="2:18" ht="25.5" hidden="1" x14ac:dyDescent="0.25">
      <c r="B96" s="192" t="s">
        <v>551</v>
      </c>
      <c r="C96" s="192" t="s">
        <v>795</v>
      </c>
      <c r="D96" s="192" t="s">
        <v>46</v>
      </c>
      <c r="E96" s="325" t="s">
        <v>47</v>
      </c>
      <c r="F96" s="192" t="s">
        <v>551</v>
      </c>
      <c r="G96" s="201">
        <v>96617</v>
      </c>
      <c r="H96" s="191" t="s">
        <v>1120</v>
      </c>
      <c r="I96" s="192" t="s">
        <v>38</v>
      </c>
      <c r="J96" s="203">
        <v>7.379999999999999</v>
      </c>
      <c r="K96" s="193" t="s">
        <v>1121</v>
      </c>
      <c r="L96" s="202" t="s">
        <v>1122</v>
      </c>
      <c r="M96" s="203">
        <v>21.02</v>
      </c>
      <c r="N96" s="203" t="e">
        <v>#REF!</v>
      </c>
      <c r="O96" s="203">
        <v>155.12</v>
      </c>
      <c r="P96" s="203"/>
      <c r="Q96" s="219"/>
      <c r="R96" s="75"/>
    </row>
    <row r="97" spans="2:18" ht="25.5" hidden="1" x14ac:dyDescent="0.25">
      <c r="B97" s="192" t="s">
        <v>552</v>
      </c>
      <c r="C97" s="192" t="s">
        <v>795</v>
      </c>
      <c r="D97" s="192" t="s">
        <v>46</v>
      </c>
      <c r="E97" s="325" t="s">
        <v>47</v>
      </c>
      <c r="F97" s="192" t="s">
        <v>552</v>
      </c>
      <c r="G97" s="201">
        <v>96543</v>
      </c>
      <c r="H97" s="191" t="s">
        <v>1112</v>
      </c>
      <c r="I97" s="192" t="s">
        <v>717</v>
      </c>
      <c r="J97" s="203">
        <v>40.363636363636367</v>
      </c>
      <c r="K97" s="193" t="s">
        <v>1113</v>
      </c>
      <c r="L97" s="202" t="s">
        <v>1114</v>
      </c>
      <c r="M97" s="203">
        <v>22.71</v>
      </c>
      <c r="N97" s="203" t="e">
        <v>#REF!</v>
      </c>
      <c r="O97" s="203">
        <v>916.65</v>
      </c>
      <c r="P97" s="203"/>
      <c r="Q97" s="219"/>
      <c r="R97" s="75"/>
    </row>
    <row r="98" spans="2:18" ht="25.5" hidden="1" x14ac:dyDescent="0.25">
      <c r="B98" s="192" t="s">
        <v>635</v>
      </c>
      <c r="C98" s="192" t="s">
        <v>795</v>
      </c>
      <c r="D98" s="192" t="s">
        <v>46</v>
      </c>
      <c r="E98" s="325" t="s">
        <v>47</v>
      </c>
      <c r="F98" s="192" t="s">
        <v>635</v>
      </c>
      <c r="G98" s="201">
        <v>96545</v>
      </c>
      <c r="H98" s="191" t="s">
        <v>1143</v>
      </c>
      <c r="I98" s="192" t="s">
        <v>717</v>
      </c>
      <c r="J98" s="203">
        <v>86.181818181818187</v>
      </c>
      <c r="K98" s="193" t="s">
        <v>1144</v>
      </c>
      <c r="L98" s="202" t="s">
        <v>1145</v>
      </c>
      <c r="M98" s="203">
        <v>20.53</v>
      </c>
      <c r="N98" s="203" t="e">
        <v>#REF!</v>
      </c>
      <c r="O98" s="203">
        <v>1769.31</v>
      </c>
      <c r="P98" s="203"/>
      <c r="Q98" s="219"/>
      <c r="R98" s="75"/>
    </row>
    <row r="99" spans="2:18" ht="25.5" hidden="1" x14ac:dyDescent="0.25">
      <c r="B99" s="192" t="s">
        <v>656</v>
      </c>
      <c r="C99" s="192" t="s">
        <v>795</v>
      </c>
      <c r="D99" s="192" t="s">
        <v>46</v>
      </c>
      <c r="E99" s="325" t="s">
        <v>47</v>
      </c>
      <c r="F99" s="192" t="s">
        <v>656</v>
      </c>
      <c r="G99" s="201">
        <v>94965</v>
      </c>
      <c r="H99" s="191" t="s">
        <v>1126</v>
      </c>
      <c r="I99" s="192" t="s">
        <v>1096</v>
      </c>
      <c r="J99" s="203">
        <v>2.16</v>
      </c>
      <c r="K99" s="193" t="s">
        <v>1127</v>
      </c>
      <c r="L99" s="202" t="s">
        <v>1128</v>
      </c>
      <c r="M99" s="203">
        <v>587.20000000000005</v>
      </c>
      <c r="N99" s="203" t="e">
        <v>#REF!</v>
      </c>
      <c r="O99" s="203">
        <v>1268.3499999999999</v>
      </c>
      <c r="P99" s="203"/>
      <c r="Q99" s="219"/>
      <c r="R99" s="75"/>
    </row>
    <row r="100" spans="2:18" ht="25.5" hidden="1" x14ac:dyDescent="0.25">
      <c r="B100" s="192" t="s">
        <v>657</v>
      </c>
      <c r="C100" s="192" t="s">
        <v>795</v>
      </c>
      <c r="D100" s="192" t="s">
        <v>46</v>
      </c>
      <c r="E100" s="325" t="s">
        <v>47</v>
      </c>
      <c r="F100" s="192" t="s">
        <v>657</v>
      </c>
      <c r="G100" s="201">
        <v>103670</v>
      </c>
      <c r="H100" s="191" t="s">
        <v>1107</v>
      </c>
      <c r="I100" s="192" t="s">
        <v>1096</v>
      </c>
      <c r="J100" s="203">
        <v>2.16</v>
      </c>
      <c r="K100" s="193" t="s">
        <v>1108</v>
      </c>
      <c r="L100" s="202">
        <v>0</v>
      </c>
      <c r="M100" s="203">
        <v>297.19</v>
      </c>
      <c r="N100" s="203" t="e">
        <v>#REF!</v>
      </c>
      <c r="O100" s="203">
        <v>641.92999999999995</v>
      </c>
      <c r="P100" s="203"/>
      <c r="Q100" s="219"/>
      <c r="R100" s="75"/>
    </row>
    <row r="101" spans="2:18" ht="25.5" hidden="1" x14ac:dyDescent="0.25">
      <c r="B101" s="192" t="s">
        <v>658</v>
      </c>
      <c r="C101" s="192" t="s">
        <v>795</v>
      </c>
      <c r="D101" s="192" t="s">
        <v>46</v>
      </c>
      <c r="E101" s="325" t="s">
        <v>47</v>
      </c>
      <c r="F101" s="192" t="s">
        <v>658</v>
      </c>
      <c r="G101" s="201">
        <v>98557</v>
      </c>
      <c r="H101" s="191" t="s">
        <v>1129</v>
      </c>
      <c r="I101" s="192" t="s">
        <v>38</v>
      </c>
      <c r="J101" s="203">
        <v>36.96</v>
      </c>
      <c r="K101" s="193" t="s">
        <v>1130</v>
      </c>
      <c r="L101" s="202" t="s">
        <v>1131</v>
      </c>
      <c r="M101" s="203">
        <v>49.99</v>
      </c>
      <c r="N101" s="203" t="e">
        <v>#REF!</v>
      </c>
      <c r="O101" s="203">
        <v>1847.63</v>
      </c>
      <c r="P101" s="203"/>
      <c r="Q101" s="219"/>
      <c r="R101" s="75"/>
    </row>
    <row r="102" spans="2:18" hidden="1" x14ac:dyDescent="0.25">
      <c r="B102" s="192" t="s">
        <v>744</v>
      </c>
      <c r="C102" s="192" t="s">
        <v>795</v>
      </c>
      <c r="D102" s="192" t="s">
        <v>46</v>
      </c>
      <c r="E102" s="325" t="s">
        <v>47</v>
      </c>
      <c r="F102" s="192" t="s">
        <v>744</v>
      </c>
      <c r="G102" s="201">
        <v>93382</v>
      </c>
      <c r="H102" s="191" t="s">
        <v>1132</v>
      </c>
      <c r="I102" s="192" t="s">
        <v>1096</v>
      </c>
      <c r="J102" s="203">
        <v>1.2960000000000003</v>
      </c>
      <c r="K102" s="193" t="s">
        <v>1133</v>
      </c>
      <c r="L102" s="202" t="s">
        <v>1134</v>
      </c>
      <c r="M102" s="203">
        <v>36.65</v>
      </c>
      <c r="N102" s="203" t="e">
        <v>#REF!</v>
      </c>
      <c r="O102" s="203">
        <v>47.49</v>
      </c>
      <c r="P102" s="203"/>
      <c r="Q102" s="219"/>
      <c r="R102" s="75"/>
    </row>
    <row r="103" spans="2:18" hidden="1" x14ac:dyDescent="0.25">
      <c r="B103" s="158" t="s">
        <v>553</v>
      </c>
      <c r="C103" s="158"/>
      <c r="D103" s="158"/>
      <c r="E103" s="327"/>
      <c r="F103" s="158"/>
      <c r="G103" s="158"/>
      <c r="H103" s="159" t="s">
        <v>492</v>
      </c>
      <c r="I103" s="212"/>
      <c r="J103" s="214"/>
      <c r="K103" s="213"/>
      <c r="L103" s="213"/>
      <c r="M103" s="214"/>
      <c r="N103" s="214"/>
      <c r="O103" s="328"/>
      <c r="P103" s="203"/>
      <c r="Q103" s="219"/>
      <c r="R103" s="75"/>
    </row>
    <row r="104" spans="2:18" hidden="1" x14ac:dyDescent="0.25">
      <c r="B104" s="346" t="s">
        <v>554</v>
      </c>
      <c r="C104" s="346"/>
      <c r="D104" s="346"/>
      <c r="E104" s="347"/>
      <c r="F104" s="346"/>
      <c r="G104" s="346"/>
      <c r="H104" s="343" t="s">
        <v>493</v>
      </c>
      <c r="I104" s="348"/>
      <c r="J104" s="349"/>
      <c r="K104" s="350"/>
      <c r="L104" s="350"/>
      <c r="M104" s="349"/>
      <c r="N104" s="349" t="e">
        <v>#REF!</v>
      </c>
      <c r="O104" s="351"/>
      <c r="P104" s="203"/>
      <c r="Q104" s="219"/>
      <c r="R104" s="75"/>
    </row>
    <row r="105" spans="2:18" ht="38.25" hidden="1" x14ac:dyDescent="0.25">
      <c r="B105" s="192" t="s">
        <v>555</v>
      </c>
      <c r="C105" s="192" t="s">
        <v>795</v>
      </c>
      <c r="D105" s="192" t="s">
        <v>46</v>
      </c>
      <c r="E105" s="325" t="s">
        <v>47</v>
      </c>
      <c r="F105" s="192" t="s">
        <v>555</v>
      </c>
      <c r="G105" s="201">
        <v>92431</v>
      </c>
      <c r="H105" s="191" t="s">
        <v>1146</v>
      </c>
      <c r="I105" s="192" t="s">
        <v>38</v>
      </c>
      <c r="J105" s="203">
        <v>169.32</v>
      </c>
      <c r="K105" s="193" t="s">
        <v>1147</v>
      </c>
      <c r="L105" s="202" t="s">
        <v>1148</v>
      </c>
      <c r="M105" s="203">
        <v>67.13</v>
      </c>
      <c r="N105" s="203" t="e">
        <v>#REF!</v>
      </c>
      <c r="O105" s="203">
        <v>11366.45</v>
      </c>
      <c r="P105" s="203"/>
      <c r="Q105" s="219"/>
      <c r="R105" s="75"/>
    </row>
    <row r="106" spans="2:18" ht="25.5" hidden="1" x14ac:dyDescent="0.25">
      <c r="B106" s="192" t="s">
        <v>556</v>
      </c>
      <c r="C106" s="192" t="s">
        <v>795</v>
      </c>
      <c r="D106" s="192" t="s">
        <v>46</v>
      </c>
      <c r="E106" s="325" t="s">
        <v>47</v>
      </c>
      <c r="F106" s="192" t="s">
        <v>556</v>
      </c>
      <c r="G106" s="201">
        <v>92759</v>
      </c>
      <c r="H106" s="191" t="s">
        <v>1149</v>
      </c>
      <c r="I106" s="192" t="s">
        <v>717</v>
      </c>
      <c r="J106" s="203">
        <v>395.99999999999994</v>
      </c>
      <c r="K106" s="193" t="s">
        <v>1150</v>
      </c>
      <c r="L106" s="202" t="s">
        <v>1151</v>
      </c>
      <c r="M106" s="203">
        <v>19.13</v>
      </c>
      <c r="N106" s="203" t="e">
        <v>#REF!</v>
      </c>
      <c r="O106" s="203">
        <v>7575.48</v>
      </c>
      <c r="P106" s="203"/>
      <c r="Q106" s="219"/>
      <c r="R106" s="75"/>
    </row>
    <row r="107" spans="2:18" ht="25.5" hidden="1" x14ac:dyDescent="0.25">
      <c r="B107" s="192" t="s">
        <v>557</v>
      </c>
      <c r="C107" s="192" t="s">
        <v>795</v>
      </c>
      <c r="D107" s="192" t="s">
        <v>46</v>
      </c>
      <c r="E107" s="325" t="s">
        <v>47</v>
      </c>
      <c r="F107" s="192" t="s">
        <v>557</v>
      </c>
      <c r="G107" s="201">
        <v>92762</v>
      </c>
      <c r="H107" s="191" t="s">
        <v>1152</v>
      </c>
      <c r="I107" s="192" t="s">
        <v>717</v>
      </c>
      <c r="J107" s="203">
        <v>740.72727272727275</v>
      </c>
      <c r="K107" s="193" t="s">
        <v>1153</v>
      </c>
      <c r="L107" s="202" t="s">
        <v>1154</v>
      </c>
      <c r="M107" s="203">
        <v>16.649999999999999</v>
      </c>
      <c r="N107" s="203" t="e">
        <v>#REF!</v>
      </c>
      <c r="O107" s="203">
        <v>12333.1</v>
      </c>
      <c r="P107" s="203"/>
      <c r="Q107" s="219"/>
      <c r="R107" s="75"/>
    </row>
    <row r="108" spans="2:18" ht="25.5" hidden="1" x14ac:dyDescent="0.25">
      <c r="B108" s="192" t="s">
        <v>558</v>
      </c>
      <c r="C108" s="192" t="s">
        <v>795</v>
      </c>
      <c r="D108" s="192" t="s">
        <v>46</v>
      </c>
      <c r="E108" s="325" t="s">
        <v>47</v>
      </c>
      <c r="F108" s="192" t="s">
        <v>558</v>
      </c>
      <c r="G108" s="201">
        <v>94965</v>
      </c>
      <c r="H108" s="191" t="s">
        <v>1126</v>
      </c>
      <c r="I108" s="192" t="s">
        <v>1096</v>
      </c>
      <c r="J108" s="203">
        <v>10.199999999999999</v>
      </c>
      <c r="K108" s="193" t="s">
        <v>1127</v>
      </c>
      <c r="L108" s="202" t="s">
        <v>1128</v>
      </c>
      <c r="M108" s="203">
        <v>587.20000000000005</v>
      </c>
      <c r="N108" s="203" t="e">
        <v>#REF!</v>
      </c>
      <c r="O108" s="203">
        <v>5989.44</v>
      </c>
      <c r="P108" s="203"/>
      <c r="Q108" s="219"/>
      <c r="R108" s="75"/>
    </row>
    <row r="109" spans="2:18" ht="25.5" hidden="1" x14ac:dyDescent="0.25">
      <c r="B109" s="192" t="s">
        <v>659</v>
      </c>
      <c r="C109" s="192" t="s">
        <v>795</v>
      </c>
      <c r="D109" s="192" t="s">
        <v>46</v>
      </c>
      <c r="E109" s="325" t="s">
        <v>47</v>
      </c>
      <c r="F109" s="192" t="s">
        <v>659</v>
      </c>
      <c r="G109" s="201">
        <v>103670</v>
      </c>
      <c r="H109" s="191" t="s">
        <v>1107</v>
      </c>
      <c r="I109" s="192" t="s">
        <v>1096</v>
      </c>
      <c r="J109" s="203">
        <v>10.199999999999999</v>
      </c>
      <c r="K109" s="193" t="s">
        <v>1108</v>
      </c>
      <c r="L109" s="202">
        <v>0</v>
      </c>
      <c r="M109" s="203">
        <v>297.19</v>
      </c>
      <c r="N109" s="203" t="e">
        <v>#REF!</v>
      </c>
      <c r="O109" s="203">
        <v>3031.33</v>
      </c>
      <c r="P109" s="203"/>
      <c r="Q109" s="219"/>
      <c r="R109" s="75"/>
    </row>
    <row r="110" spans="2:18" hidden="1" x14ac:dyDescent="0.25">
      <c r="B110" s="346" t="s">
        <v>559</v>
      </c>
      <c r="C110" s="346"/>
      <c r="D110" s="346"/>
      <c r="E110" s="347"/>
      <c r="F110" s="346"/>
      <c r="G110" s="346"/>
      <c r="H110" s="343" t="s">
        <v>669</v>
      </c>
      <c r="I110" s="348"/>
      <c r="J110" s="349"/>
      <c r="K110" s="350"/>
      <c r="L110" s="350"/>
      <c r="M110" s="349"/>
      <c r="N110" s="349" t="e">
        <v>#REF!</v>
      </c>
      <c r="O110" s="351"/>
      <c r="P110" s="203"/>
      <c r="Q110" s="219"/>
      <c r="R110" s="75"/>
    </row>
    <row r="111" spans="2:18" ht="25.5" hidden="1" x14ac:dyDescent="0.25">
      <c r="B111" s="192" t="s">
        <v>560</v>
      </c>
      <c r="C111" s="192" t="s">
        <v>795</v>
      </c>
      <c r="D111" s="192" t="s">
        <v>46</v>
      </c>
      <c r="E111" s="325" t="s">
        <v>47</v>
      </c>
      <c r="F111" s="192" t="s">
        <v>560</v>
      </c>
      <c r="G111" s="201">
        <v>92761</v>
      </c>
      <c r="H111" s="191" t="s">
        <v>1155</v>
      </c>
      <c r="I111" s="192" t="s">
        <v>717</v>
      </c>
      <c r="J111" s="203">
        <v>85.320000000000007</v>
      </c>
      <c r="K111" s="193" t="s">
        <v>1156</v>
      </c>
      <c r="L111" s="202" t="s">
        <v>1157</v>
      </c>
      <c r="M111" s="203">
        <v>18.32</v>
      </c>
      <c r="N111" s="203" t="e">
        <v>#REF!</v>
      </c>
      <c r="O111" s="203">
        <v>1563.06</v>
      </c>
      <c r="P111" s="203"/>
      <c r="Q111" s="219"/>
      <c r="R111" s="75"/>
    </row>
    <row r="112" spans="2:18" ht="25.5" hidden="1" x14ac:dyDescent="0.25">
      <c r="B112" s="192" t="s">
        <v>561</v>
      </c>
      <c r="C112" s="192" t="s">
        <v>795</v>
      </c>
      <c r="D112" s="192" t="s">
        <v>46</v>
      </c>
      <c r="E112" s="325" t="s">
        <v>47</v>
      </c>
      <c r="F112" s="192" t="s">
        <v>561</v>
      </c>
      <c r="G112" s="201">
        <v>93205</v>
      </c>
      <c r="H112" s="191" t="s">
        <v>1158</v>
      </c>
      <c r="I112" s="192" t="s">
        <v>104</v>
      </c>
      <c r="J112" s="203">
        <v>54</v>
      </c>
      <c r="K112" s="193" t="s">
        <v>1159</v>
      </c>
      <c r="L112" s="202" t="s">
        <v>1160</v>
      </c>
      <c r="M112" s="203">
        <v>46.33</v>
      </c>
      <c r="N112" s="203" t="e">
        <v>#REF!</v>
      </c>
      <c r="O112" s="203">
        <v>2501.8200000000002</v>
      </c>
      <c r="P112" s="203"/>
      <c r="Q112" s="219"/>
      <c r="R112" s="75"/>
    </row>
    <row r="113" spans="2:18" hidden="1" x14ac:dyDescent="0.25">
      <c r="B113" s="346" t="s">
        <v>671</v>
      </c>
      <c r="C113" s="346"/>
      <c r="D113" s="346"/>
      <c r="E113" s="347"/>
      <c r="F113" s="346"/>
      <c r="G113" s="346"/>
      <c r="H113" s="343" t="s">
        <v>497</v>
      </c>
      <c r="I113" s="348"/>
      <c r="J113" s="349"/>
      <c r="K113" s="350"/>
      <c r="L113" s="350"/>
      <c r="M113" s="349"/>
      <c r="N113" s="349" t="e">
        <v>#REF!</v>
      </c>
      <c r="O113" s="351"/>
      <c r="P113" s="203"/>
      <c r="Q113" s="219"/>
      <c r="R113" s="75"/>
    </row>
    <row r="114" spans="2:18" ht="25.5" hidden="1" x14ac:dyDescent="0.25">
      <c r="B114" s="192" t="s">
        <v>672</v>
      </c>
      <c r="C114" s="192" t="s">
        <v>795</v>
      </c>
      <c r="D114" s="192" t="s">
        <v>46</v>
      </c>
      <c r="E114" s="325" t="s">
        <v>47</v>
      </c>
      <c r="F114" s="192" t="s">
        <v>672</v>
      </c>
      <c r="G114" s="201">
        <v>103076</v>
      </c>
      <c r="H114" s="191" t="s">
        <v>1167</v>
      </c>
      <c r="I114" s="192" t="s">
        <v>38</v>
      </c>
      <c r="J114" s="203">
        <v>22.518000000000001</v>
      </c>
      <c r="K114" s="193" t="s">
        <v>1168</v>
      </c>
      <c r="L114" s="202" t="s">
        <v>1169</v>
      </c>
      <c r="M114" s="203">
        <v>191.67</v>
      </c>
      <c r="N114" s="203" t="e">
        <v>#REF!</v>
      </c>
      <c r="O114" s="203">
        <v>4316.0200000000004</v>
      </c>
      <c r="P114" s="203"/>
      <c r="Q114" s="219"/>
      <c r="R114" s="75"/>
    </row>
    <row r="115" spans="2:18" hidden="1" x14ac:dyDescent="0.25">
      <c r="B115" s="158" t="s">
        <v>562</v>
      </c>
      <c r="C115" s="158"/>
      <c r="D115" s="158"/>
      <c r="E115" s="327"/>
      <c r="F115" s="158"/>
      <c r="G115" s="158"/>
      <c r="H115" s="159" t="s">
        <v>498</v>
      </c>
      <c r="I115" s="212"/>
      <c r="J115" s="214"/>
      <c r="K115" s="213"/>
      <c r="L115" s="213"/>
      <c r="M115" s="214"/>
      <c r="N115" s="214"/>
      <c r="O115" s="328"/>
      <c r="P115" s="203"/>
      <c r="Q115" s="219"/>
      <c r="R115" s="75"/>
    </row>
    <row r="116" spans="2:18" hidden="1" x14ac:dyDescent="0.25">
      <c r="B116" s="346" t="s">
        <v>563</v>
      </c>
      <c r="C116" s="346"/>
      <c r="D116" s="346"/>
      <c r="E116" s="347"/>
      <c r="F116" s="346"/>
      <c r="G116" s="346"/>
      <c r="H116" s="343" t="s">
        <v>499</v>
      </c>
      <c r="I116" s="348"/>
      <c r="J116" s="349"/>
      <c r="K116" s="350"/>
      <c r="L116" s="350"/>
      <c r="M116" s="349"/>
      <c r="N116" s="349" t="e">
        <v>#REF!</v>
      </c>
      <c r="O116" s="351"/>
      <c r="P116" s="203"/>
      <c r="Q116" s="219"/>
      <c r="R116" s="75"/>
    </row>
    <row r="117" spans="2:18" ht="38.25" hidden="1" x14ac:dyDescent="0.25">
      <c r="B117" s="192" t="s">
        <v>699</v>
      </c>
      <c r="C117" s="192" t="s">
        <v>795</v>
      </c>
      <c r="D117" s="192" t="s">
        <v>46</v>
      </c>
      <c r="E117" s="325" t="s">
        <v>47</v>
      </c>
      <c r="F117" s="192" t="s">
        <v>699</v>
      </c>
      <c r="G117" s="201">
        <v>103338</v>
      </c>
      <c r="H117" s="191" t="s">
        <v>1161</v>
      </c>
      <c r="I117" s="192" t="s">
        <v>38</v>
      </c>
      <c r="J117" s="203">
        <v>49.320000000000007</v>
      </c>
      <c r="K117" s="193" t="s">
        <v>1162</v>
      </c>
      <c r="L117" s="202" t="s">
        <v>1163</v>
      </c>
      <c r="M117" s="203">
        <v>116</v>
      </c>
      <c r="N117" s="203" t="e">
        <v>#REF!</v>
      </c>
      <c r="O117" s="203">
        <v>5721.12</v>
      </c>
      <c r="P117" s="203"/>
      <c r="Q117" s="219"/>
      <c r="R117" s="75"/>
    </row>
    <row r="118" spans="2:18" hidden="1" x14ac:dyDescent="0.25">
      <c r="B118" s="346" t="s">
        <v>564</v>
      </c>
      <c r="C118" s="346"/>
      <c r="D118" s="346"/>
      <c r="E118" s="347"/>
      <c r="F118" s="346"/>
      <c r="G118" s="346"/>
      <c r="H118" s="343" t="s">
        <v>425</v>
      </c>
      <c r="I118" s="348"/>
      <c r="J118" s="349"/>
      <c r="K118" s="350"/>
      <c r="L118" s="350"/>
      <c r="M118" s="349"/>
      <c r="N118" s="349" t="e">
        <v>#REF!</v>
      </c>
      <c r="O118" s="351"/>
      <c r="P118" s="203"/>
      <c r="Q118" s="219"/>
      <c r="R118" s="75"/>
    </row>
    <row r="119" spans="2:18" ht="25.5" x14ac:dyDescent="0.25">
      <c r="B119" s="192" t="s">
        <v>565</v>
      </c>
      <c r="C119" s="192" t="s">
        <v>795</v>
      </c>
      <c r="D119" s="192" t="s">
        <v>46</v>
      </c>
      <c r="E119" s="325" t="s">
        <v>47</v>
      </c>
      <c r="F119" s="192" t="s">
        <v>565</v>
      </c>
      <c r="G119" s="201">
        <v>99861</v>
      </c>
      <c r="H119" s="191" t="s">
        <v>1170</v>
      </c>
      <c r="I119" s="192" t="s">
        <v>38</v>
      </c>
      <c r="J119" s="203">
        <v>103.57200000000002</v>
      </c>
      <c r="K119" s="193" t="s">
        <v>1171</v>
      </c>
      <c r="L119" s="202" t="s">
        <v>1172</v>
      </c>
      <c r="M119" s="203">
        <v>722.39</v>
      </c>
      <c r="N119" s="203" t="e">
        <v>#REF!</v>
      </c>
      <c r="O119" s="203"/>
      <c r="P119" s="203"/>
      <c r="Q119" s="219"/>
      <c r="R119" s="75"/>
    </row>
    <row r="120" spans="2:18" hidden="1" x14ac:dyDescent="0.25">
      <c r="B120" s="346" t="s">
        <v>566</v>
      </c>
      <c r="C120" s="346"/>
      <c r="D120" s="346"/>
      <c r="E120" s="347"/>
      <c r="F120" s="346"/>
      <c r="G120" s="346"/>
      <c r="H120" s="343" t="s">
        <v>500</v>
      </c>
      <c r="I120" s="348"/>
      <c r="J120" s="349"/>
      <c r="K120" s="350"/>
      <c r="L120" s="350"/>
      <c r="M120" s="349"/>
      <c r="N120" s="349" t="e">
        <v>#REF!</v>
      </c>
      <c r="O120" s="351"/>
      <c r="P120" s="203"/>
      <c r="Q120" s="219"/>
      <c r="R120" s="75"/>
    </row>
    <row r="121" spans="2:18" ht="38.25" hidden="1" x14ac:dyDescent="0.25">
      <c r="B121" s="192" t="s">
        <v>567</v>
      </c>
      <c r="C121" s="192" t="s">
        <v>795</v>
      </c>
      <c r="D121" s="192" t="s">
        <v>46</v>
      </c>
      <c r="E121" s="325" t="s">
        <v>49</v>
      </c>
      <c r="F121" s="192" t="s">
        <v>567</v>
      </c>
      <c r="G121" s="201" t="s">
        <v>271</v>
      </c>
      <c r="H121" s="191" t="s">
        <v>633</v>
      </c>
      <c r="I121" s="192" t="s">
        <v>104</v>
      </c>
      <c r="J121" s="203">
        <v>8</v>
      </c>
      <c r="K121" s="193">
        <v>731.83999999999992</v>
      </c>
      <c r="L121" s="202">
        <v>0</v>
      </c>
      <c r="M121" s="203">
        <v>894.42</v>
      </c>
      <c r="N121" s="203" t="e">
        <v>#REF!</v>
      </c>
      <c r="O121" s="203">
        <v>7155.36</v>
      </c>
      <c r="P121" s="203"/>
      <c r="Q121" s="219"/>
      <c r="R121" s="75"/>
    </row>
    <row r="122" spans="2:18" hidden="1" x14ac:dyDescent="0.25">
      <c r="B122" s="346" t="s">
        <v>568</v>
      </c>
      <c r="C122" s="346"/>
      <c r="D122" s="346"/>
      <c r="E122" s="347"/>
      <c r="F122" s="346"/>
      <c r="G122" s="346"/>
      <c r="H122" s="343" t="s">
        <v>106</v>
      </c>
      <c r="I122" s="348"/>
      <c r="J122" s="349"/>
      <c r="K122" s="350"/>
      <c r="L122" s="350"/>
      <c r="M122" s="349"/>
      <c r="N122" s="349" t="e">
        <v>#REF!</v>
      </c>
      <c r="O122" s="351"/>
      <c r="P122" s="203"/>
      <c r="Q122" s="219"/>
      <c r="R122" s="75"/>
    </row>
    <row r="123" spans="2:18" ht="25.5" hidden="1" x14ac:dyDescent="0.25">
      <c r="B123" s="192" t="s">
        <v>569</v>
      </c>
      <c r="C123" s="192" t="s">
        <v>795</v>
      </c>
      <c r="D123" s="192" t="s">
        <v>46</v>
      </c>
      <c r="E123" s="325" t="s">
        <v>47</v>
      </c>
      <c r="F123" s="192" t="s">
        <v>569</v>
      </c>
      <c r="G123" s="201">
        <v>88489</v>
      </c>
      <c r="H123" s="191" t="s">
        <v>1173</v>
      </c>
      <c r="I123" s="192" t="s">
        <v>38</v>
      </c>
      <c r="J123" s="203">
        <v>103.68</v>
      </c>
      <c r="K123" s="193" t="s">
        <v>1174</v>
      </c>
      <c r="L123" s="202" t="s">
        <v>1175</v>
      </c>
      <c r="M123" s="203">
        <v>16.489999999999998</v>
      </c>
      <c r="N123" s="203" t="e">
        <v>#REF!</v>
      </c>
      <c r="O123" s="203">
        <v>1709.68</v>
      </c>
      <c r="P123" s="203"/>
      <c r="Q123" s="219"/>
      <c r="R123" s="75"/>
    </row>
    <row r="124" spans="2:18" ht="38.25" hidden="1" x14ac:dyDescent="0.25">
      <c r="B124" s="192" t="s">
        <v>570</v>
      </c>
      <c r="C124" s="192" t="s">
        <v>795</v>
      </c>
      <c r="D124" s="192" t="s">
        <v>46</v>
      </c>
      <c r="E124" s="325" t="s">
        <v>47</v>
      </c>
      <c r="F124" s="192" t="s">
        <v>570</v>
      </c>
      <c r="G124" s="201">
        <v>100725</v>
      </c>
      <c r="H124" s="191" t="s">
        <v>1176</v>
      </c>
      <c r="I124" s="192" t="s">
        <v>38</v>
      </c>
      <c r="J124" s="203">
        <v>510.28800000000007</v>
      </c>
      <c r="K124" s="193" t="s">
        <v>1177</v>
      </c>
      <c r="L124" s="202" t="s">
        <v>1178</v>
      </c>
      <c r="M124" s="203">
        <v>25.48</v>
      </c>
      <c r="N124" s="203" t="e">
        <v>#REF!</v>
      </c>
      <c r="O124" s="203">
        <v>13002.13</v>
      </c>
      <c r="P124" s="203"/>
      <c r="Q124" s="219"/>
      <c r="R124" s="75"/>
    </row>
    <row r="125" spans="2:18" hidden="1" x14ac:dyDescent="0.25">
      <c r="B125" s="192"/>
      <c r="C125" s="192"/>
      <c r="D125" s="192"/>
      <c r="E125" s="325"/>
      <c r="F125" s="192"/>
      <c r="G125" s="201"/>
      <c r="H125" s="191"/>
      <c r="I125" s="192"/>
      <c r="J125" s="203"/>
      <c r="K125" s="193"/>
      <c r="L125" s="202"/>
      <c r="M125" s="203"/>
      <c r="N125" s="203"/>
      <c r="O125" s="203"/>
      <c r="P125" s="203"/>
      <c r="Q125" s="219"/>
      <c r="R125" s="75"/>
    </row>
    <row r="126" spans="2:18" hidden="1" x14ac:dyDescent="0.25">
      <c r="B126" s="53" t="s">
        <v>295</v>
      </c>
      <c r="C126" s="53"/>
      <c r="D126" s="53"/>
      <c r="E126" s="326"/>
      <c r="F126" s="53"/>
      <c r="G126" s="53"/>
      <c r="H126" s="54" t="s">
        <v>501</v>
      </c>
      <c r="I126" s="207"/>
      <c r="J126" s="209"/>
      <c r="K126" s="208"/>
      <c r="L126" s="208"/>
      <c r="M126" s="209"/>
      <c r="N126" s="209"/>
      <c r="O126" s="210" t="e">
        <v>#N/A</v>
      </c>
      <c r="P126" s="210" t="e">
        <v>#REF!</v>
      </c>
      <c r="Q126" s="200">
        <v>396089.55</v>
      </c>
      <c r="R126" s="272"/>
    </row>
    <row r="127" spans="2:18" hidden="1" x14ac:dyDescent="0.25">
      <c r="B127" s="158" t="s">
        <v>296</v>
      </c>
      <c r="C127" s="158"/>
      <c r="D127" s="158"/>
      <c r="E127" s="327"/>
      <c r="F127" s="158"/>
      <c r="G127" s="158"/>
      <c r="H127" s="159" t="s">
        <v>485</v>
      </c>
      <c r="I127" s="212"/>
      <c r="J127" s="214"/>
      <c r="K127" s="213"/>
      <c r="L127" s="213"/>
      <c r="M127" s="214"/>
      <c r="N127" s="214"/>
      <c r="O127" s="328"/>
      <c r="P127" s="210"/>
      <c r="Q127" s="219"/>
      <c r="R127" s="75"/>
    </row>
    <row r="128" spans="2:18" ht="25.5" hidden="1" x14ac:dyDescent="0.25">
      <c r="B128" s="192" t="s">
        <v>571</v>
      </c>
      <c r="C128" s="192" t="s">
        <v>795</v>
      </c>
      <c r="D128" s="211" t="s">
        <v>46</v>
      </c>
      <c r="E128" s="325" t="s">
        <v>47</v>
      </c>
      <c r="F128" s="192" t="s">
        <v>571</v>
      </c>
      <c r="G128" s="337">
        <v>99059</v>
      </c>
      <c r="H128" s="191" t="s">
        <v>1088</v>
      </c>
      <c r="I128" s="192" t="s">
        <v>104</v>
      </c>
      <c r="J128" s="203">
        <v>772.80000000000007</v>
      </c>
      <c r="K128" s="193" t="s">
        <v>1089</v>
      </c>
      <c r="L128" s="202" t="s">
        <v>1090</v>
      </c>
      <c r="M128" s="203">
        <v>65.83</v>
      </c>
      <c r="N128" s="203" t="e">
        <v>#REF!</v>
      </c>
      <c r="O128" s="203">
        <v>50873.42</v>
      </c>
      <c r="P128" s="203" t="e">
        <v>#REF!</v>
      </c>
      <c r="Q128" s="219"/>
      <c r="R128" s="75"/>
    </row>
    <row r="129" spans="2:18" hidden="1" x14ac:dyDescent="0.25">
      <c r="B129" s="158" t="s">
        <v>429</v>
      </c>
      <c r="C129" s="158"/>
      <c r="D129" s="158"/>
      <c r="E129" s="327"/>
      <c r="F129" s="158"/>
      <c r="G129" s="158"/>
      <c r="H129" s="159" t="s">
        <v>487</v>
      </c>
      <c r="I129" s="212"/>
      <c r="J129" s="214"/>
      <c r="K129" s="213"/>
      <c r="L129" s="213"/>
      <c r="M129" s="214"/>
      <c r="N129" s="214"/>
      <c r="O129" s="328"/>
      <c r="P129" s="203">
        <v>0</v>
      </c>
      <c r="Q129" s="219"/>
      <c r="R129" s="75"/>
    </row>
    <row r="130" spans="2:18" hidden="1" x14ac:dyDescent="0.25">
      <c r="B130" s="192" t="s">
        <v>572</v>
      </c>
      <c r="C130" s="192" t="s">
        <v>795</v>
      </c>
      <c r="D130" s="211" t="s">
        <v>46</v>
      </c>
      <c r="E130" s="325" t="s">
        <v>47</v>
      </c>
      <c r="F130" s="211" t="s">
        <v>572</v>
      </c>
      <c r="G130" s="201">
        <v>98524</v>
      </c>
      <c r="H130" s="191" t="s">
        <v>1093</v>
      </c>
      <c r="I130" s="192" t="s">
        <v>38</v>
      </c>
      <c r="J130" s="203">
        <v>52.04</v>
      </c>
      <c r="K130" s="193" t="s">
        <v>1094</v>
      </c>
      <c r="L130" s="202" t="s">
        <v>1094</v>
      </c>
      <c r="M130" s="203">
        <v>3.26</v>
      </c>
      <c r="N130" s="203" t="e">
        <v>#REF!</v>
      </c>
      <c r="O130" s="203">
        <v>169.65</v>
      </c>
      <c r="P130" s="203"/>
      <c r="Q130" s="219"/>
      <c r="R130" s="75"/>
    </row>
    <row r="131" spans="2:18" hidden="1" x14ac:dyDescent="0.25">
      <c r="B131" s="158" t="s">
        <v>430</v>
      </c>
      <c r="C131" s="158"/>
      <c r="D131" s="158"/>
      <c r="E131" s="327"/>
      <c r="F131" s="158"/>
      <c r="G131" s="158"/>
      <c r="H131" s="159" t="s">
        <v>488</v>
      </c>
      <c r="I131" s="212"/>
      <c r="J131" s="214"/>
      <c r="K131" s="213"/>
      <c r="L131" s="213"/>
      <c r="M131" s="214"/>
      <c r="N131" s="214"/>
      <c r="O131" s="328"/>
      <c r="P131" s="203"/>
      <c r="Q131" s="219"/>
      <c r="R131" s="75"/>
    </row>
    <row r="132" spans="2:18" hidden="1" x14ac:dyDescent="0.25">
      <c r="B132" s="346" t="s">
        <v>573</v>
      </c>
      <c r="C132" s="346"/>
      <c r="D132" s="346"/>
      <c r="E132" s="347"/>
      <c r="F132" s="346"/>
      <c r="G132" s="346"/>
      <c r="H132" s="343" t="s">
        <v>489</v>
      </c>
      <c r="I132" s="348"/>
      <c r="J132" s="349"/>
      <c r="K132" s="350"/>
      <c r="L132" s="350"/>
      <c r="M132" s="349"/>
      <c r="N132" s="349" t="e">
        <v>#REF!</v>
      </c>
      <c r="O132" s="351"/>
      <c r="P132" s="203"/>
      <c r="Q132" s="219"/>
      <c r="R132" s="75"/>
    </row>
    <row r="133" spans="2:18" ht="25.5" hidden="1" x14ac:dyDescent="0.25">
      <c r="B133" s="192" t="s">
        <v>574</v>
      </c>
      <c r="C133" s="192" t="s">
        <v>795</v>
      </c>
      <c r="D133" s="192" t="s">
        <v>46</v>
      </c>
      <c r="E133" s="325" t="s">
        <v>47</v>
      </c>
      <c r="F133" s="192" t="s">
        <v>574</v>
      </c>
      <c r="G133" s="201">
        <v>101174</v>
      </c>
      <c r="H133" s="191" t="s">
        <v>1104</v>
      </c>
      <c r="I133" s="192" t="s">
        <v>104</v>
      </c>
      <c r="J133" s="203" t="e">
        <v>#N/A</v>
      </c>
      <c r="K133" s="193" t="s">
        <v>1105</v>
      </c>
      <c r="L133" s="202" t="s">
        <v>1106</v>
      </c>
      <c r="M133" s="203">
        <v>96.96</v>
      </c>
      <c r="N133" s="203" t="e">
        <v>#REF!</v>
      </c>
      <c r="O133" s="203" t="e">
        <v>#N/A</v>
      </c>
      <c r="P133" s="203"/>
      <c r="Q133" s="219"/>
      <c r="R133" s="75"/>
    </row>
    <row r="134" spans="2:18" ht="25.5" hidden="1" x14ac:dyDescent="0.25">
      <c r="B134" s="192" t="s">
        <v>575</v>
      </c>
      <c r="C134" s="192" t="s">
        <v>795</v>
      </c>
      <c r="D134" s="192" t="s">
        <v>46</v>
      </c>
      <c r="E134" s="325" t="s">
        <v>47</v>
      </c>
      <c r="F134" s="192" t="s">
        <v>575</v>
      </c>
      <c r="G134" s="201">
        <v>103670</v>
      </c>
      <c r="H134" s="191" t="s">
        <v>1107</v>
      </c>
      <c r="I134" s="192" t="s">
        <v>1096</v>
      </c>
      <c r="J134" s="203" t="e">
        <v>#N/A</v>
      </c>
      <c r="K134" s="193" t="s">
        <v>1108</v>
      </c>
      <c r="L134" s="202">
        <v>0</v>
      </c>
      <c r="M134" s="203">
        <v>297.19</v>
      </c>
      <c r="N134" s="203" t="e">
        <v>#REF!</v>
      </c>
      <c r="O134" s="203" t="e">
        <v>#N/A</v>
      </c>
      <c r="P134" s="203"/>
      <c r="Q134" s="219"/>
      <c r="R134" s="75"/>
    </row>
    <row r="135" spans="2:18" ht="25.5" hidden="1" x14ac:dyDescent="0.25">
      <c r="B135" s="192" t="s">
        <v>675</v>
      </c>
      <c r="C135" s="192" t="s">
        <v>795</v>
      </c>
      <c r="D135" s="192" t="s">
        <v>46</v>
      </c>
      <c r="E135" s="325" t="s">
        <v>47</v>
      </c>
      <c r="F135" s="192" t="s">
        <v>675</v>
      </c>
      <c r="G135" s="201">
        <v>95601</v>
      </c>
      <c r="H135" s="191" t="s">
        <v>1109</v>
      </c>
      <c r="I135" s="192" t="s">
        <v>101</v>
      </c>
      <c r="J135" s="203" t="e">
        <v>#N/A</v>
      </c>
      <c r="K135" s="193" t="s">
        <v>1110</v>
      </c>
      <c r="L135" s="202" t="s">
        <v>1111</v>
      </c>
      <c r="M135" s="203">
        <v>20.38</v>
      </c>
      <c r="N135" s="203" t="e">
        <v>#REF!</v>
      </c>
      <c r="O135" s="203" t="e">
        <v>#N/A</v>
      </c>
      <c r="P135" s="203"/>
      <c r="Q135" s="219"/>
      <c r="R135" s="75"/>
    </row>
    <row r="136" spans="2:18" ht="25.5" hidden="1" x14ac:dyDescent="0.25">
      <c r="B136" s="192" t="s">
        <v>676</v>
      </c>
      <c r="C136" s="192" t="s">
        <v>795</v>
      </c>
      <c r="D136" s="192" t="s">
        <v>46</v>
      </c>
      <c r="E136" s="325" t="s">
        <v>47</v>
      </c>
      <c r="F136" s="192" t="s">
        <v>676</v>
      </c>
      <c r="G136" s="201">
        <v>96543</v>
      </c>
      <c r="H136" s="191" t="s">
        <v>1112</v>
      </c>
      <c r="I136" s="192" t="s">
        <v>717</v>
      </c>
      <c r="J136" s="203" t="e">
        <v>#N/A</v>
      </c>
      <c r="K136" s="193" t="s">
        <v>1113</v>
      </c>
      <c r="L136" s="202" t="s">
        <v>1114</v>
      </c>
      <c r="M136" s="203">
        <v>22.71</v>
      </c>
      <c r="N136" s="203" t="e">
        <v>#REF!</v>
      </c>
      <c r="O136" s="203" t="e">
        <v>#N/A</v>
      </c>
      <c r="P136" s="203"/>
      <c r="Q136" s="219"/>
      <c r="R136" s="75"/>
    </row>
    <row r="137" spans="2:18" ht="25.5" hidden="1" x14ac:dyDescent="0.25">
      <c r="B137" s="192" t="s">
        <v>677</v>
      </c>
      <c r="C137" s="192" t="s">
        <v>795</v>
      </c>
      <c r="D137" s="192" t="s">
        <v>46</v>
      </c>
      <c r="E137" s="325" t="s">
        <v>47</v>
      </c>
      <c r="F137" s="192" t="s">
        <v>677</v>
      </c>
      <c r="G137" s="201">
        <v>96546</v>
      </c>
      <c r="H137" s="191" t="s">
        <v>1115</v>
      </c>
      <c r="I137" s="192" t="s">
        <v>717</v>
      </c>
      <c r="J137" s="203" t="e">
        <v>#N/A</v>
      </c>
      <c r="K137" s="193" t="s">
        <v>1116</v>
      </c>
      <c r="L137" s="202" t="s">
        <v>1117</v>
      </c>
      <c r="M137" s="203">
        <v>18.489999999999998</v>
      </c>
      <c r="N137" s="203" t="e">
        <v>#REF!</v>
      </c>
      <c r="O137" s="203" t="e">
        <v>#N/A</v>
      </c>
      <c r="P137" s="203"/>
      <c r="Q137" s="219"/>
      <c r="R137" s="75"/>
    </row>
    <row r="138" spans="2:18" hidden="1" x14ac:dyDescent="0.25">
      <c r="B138" s="346" t="s">
        <v>576</v>
      </c>
      <c r="C138" s="346"/>
      <c r="D138" s="346"/>
      <c r="E138" s="347"/>
      <c r="F138" s="346"/>
      <c r="G138" s="346"/>
      <c r="H138" s="343" t="s">
        <v>490</v>
      </c>
      <c r="I138" s="348"/>
      <c r="J138" s="349"/>
      <c r="K138" s="350"/>
      <c r="L138" s="350"/>
      <c r="M138" s="349"/>
      <c r="N138" s="349" t="e">
        <v>#REF!</v>
      </c>
      <c r="O138" s="351"/>
      <c r="P138" s="203"/>
      <c r="Q138" s="219"/>
      <c r="R138" s="75"/>
    </row>
    <row r="139" spans="2:18" ht="25.5" hidden="1" x14ac:dyDescent="0.25">
      <c r="B139" s="192" t="s">
        <v>577</v>
      </c>
      <c r="C139" s="192" t="s">
        <v>795</v>
      </c>
      <c r="D139" s="211" t="s">
        <v>46</v>
      </c>
      <c r="E139" s="325" t="s">
        <v>47</v>
      </c>
      <c r="F139" s="211" t="s">
        <v>577</v>
      </c>
      <c r="G139" s="201">
        <v>96523</v>
      </c>
      <c r="H139" s="191" t="s">
        <v>1118</v>
      </c>
      <c r="I139" s="192" t="s">
        <v>1096</v>
      </c>
      <c r="J139" s="203" t="e">
        <v>#N/A</v>
      </c>
      <c r="K139" s="193" t="s">
        <v>1119</v>
      </c>
      <c r="L139" s="202" t="s">
        <v>1119</v>
      </c>
      <c r="M139" s="203">
        <v>99.2</v>
      </c>
      <c r="N139" s="203" t="e">
        <v>#REF!</v>
      </c>
      <c r="O139" s="203" t="e">
        <v>#N/A</v>
      </c>
      <c r="P139" s="203"/>
      <c r="Q139" s="219"/>
      <c r="R139" s="75"/>
    </row>
    <row r="140" spans="2:18" ht="25.5" hidden="1" x14ac:dyDescent="0.25">
      <c r="B140" s="192" t="s">
        <v>578</v>
      </c>
      <c r="C140" s="192" t="s">
        <v>795</v>
      </c>
      <c r="D140" s="211" t="s">
        <v>46</v>
      </c>
      <c r="E140" s="325" t="s">
        <v>47</v>
      </c>
      <c r="F140" s="211" t="s">
        <v>578</v>
      </c>
      <c r="G140" s="201">
        <v>96617</v>
      </c>
      <c r="H140" s="191" t="s">
        <v>1120</v>
      </c>
      <c r="I140" s="192" t="s">
        <v>38</v>
      </c>
      <c r="J140" s="203" t="e">
        <v>#N/A</v>
      </c>
      <c r="K140" s="193" t="s">
        <v>1121</v>
      </c>
      <c r="L140" s="202" t="s">
        <v>1122</v>
      </c>
      <c r="M140" s="203">
        <v>21.02</v>
      </c>
      <c r="N140" s="203" t="e">
        <v>#REF!</v>
      </c>
      <c r="O140" s="203" t="e">
        <v>#N/A</v>
      </c>
      <c r="P140" s="203"/>
      <c r="Q140" s="219"/>
      <c r="R140" s="75"/>
    </row>
    <row r="141" spans="2:18" ht="38.25" hidden="1" x14ac:dyDescent="0.25">
      <c r="B141" s="192" t="s">
        <v>579</v>
      </c>
      <c r="C141" s="192" t="s">
        <v>795</v>
      </c>
      <c r="D141" s="211" t="s">
        <v>46</v>
      </c>
      <c r="E141" s="325" t="s">
        <v>47</v>
      </c>
      <c r="F141" s="211" t="s">
        <v>579</v>
      </c>
      <c r="G141" s="201">
        <v>96540</v>
      </c>
      <c r="H141" s="191" t="s">
        <v>1123</v>
      </c>
      <c r="I141" s="192" t="s">
        <v>38</v>
      </c>
      <c r="J141" s="203" t="e">
        <v>#N/A</v>
      </c>
      <c r="K141" s="193" t="s">
        <v>1124</v>
      </c>
      <c r="L141" s="202" t="s">
        <v>1125</v>
      </c>
      <c r="M141" s="203">
        <v>148.76</v>
      </c>
      <c r="N141" s="203" t="e">
        <v>#REF!</v>
      </c>
      <c r="O141" s="203" t="e">
        <v>#N/A</v>
      </c>
      <c r="P141" s="203"/>
      <c r="Q141" s="219"/>
      <c r="R141" s="75"/>
    </row>
    <row r="142" spans="2:18" ht="25.5" hidden="1" x14ac:dyDescent="0.25">
      <c r="B142" s="192" t="s">
        <v>678</v>
      </c>
      <c r="C142" s="192" t="s">
        <v>795</v>
      </c>
      <c r="D142" s="211" t="s">
        <v>46</v>
      </c>
      <c r="E142" s="325" t="s">
        <v>47</v>
      </c>
      <c r="F142" s="211" t="s">
        <v>678</v>
      </c>
      <c r="G142" s="201">
        <v>96543</v>
      </c>
      <c r="H142" s="191" t="s">
        <v>1112</v>
      </c>
      <c r="I142" s="192" t="s">
        <v>717</v>
      </c>
      <c r="J142" s="203" t="e">
        <v>#N/A</v>
      </c>
      <c r="K142" s="193" t="s">
        <v>1113</v>
      </c>
      <c r="L142" s="202" t="s">
        <v>1114</v>
      </c>
      <c r="M142" s="203">
        <v>22.71</v>
      </c>
      <c r="N142" s="203" t="e">
        <v>#REF!</v>
      </c>
      <c r="O142" s="203" t="e">
        <v>#N/A</v>
      </c>
      <c r="P142" s="203"/>
      <c r="Q142" s="219"/>
      <c r="R142" s="75"/>
    </row>
    <row r="143" spans="2:18" ht="25.5" hidden="1" x14ac:dyDescent="0.25">
      <c r="B143" s="192" t="s">
        <v>679</v>
      </c>
      <c r="C143" s="192" t="s">
        <v>795</v>
      </c>
      <c r="D143" s="211" t="s">
        <v>46</v>
      </c>
      <c r="E143" s="325" t="s">
        <v>47</v>
      </c>
      <c r="F143" s="211" t="s">
        <v>679</v>
      </c>
      <c r="G143" s="201">
        <v>96544</v>
      </c>
      <c r="H143" s="191" t="s">
        <v>1179</v>
      </c>
      <c r="I143" s="192" t="s">
        <v>717</v>
      </c>
      <c r="J143" s="203" t="e">
        <v>#N/A</v>
      </c>
      <c r="K143" s="193" t="s">
        <v>1180</v>
      </c>
      <c r="L143" s="202" t="s">
        <v>1181</v>
      </c>
      <c r="M143" s="203">
        <v>21.7</v>
      </c>
      <c r="N143" s="203" t="e">
        <v>#REF!</v>
      </c>
      <c r="O143" s="203" t="e">
        <v>#N/A</v>
      </c>
      <c r="P143" s="203"/>
      <c r="Q143" s="219"/>
      <c r="R143" s="75"/>
    </row>
    <row r="144" spans="2:18" ht="25.5" hidden="1" x14ac:dyDescent="0.25">
      <c r="B144" s="192" t="s">
        <v>680</v>
      </c>
      <c r="C144" s="192" t="s">
        <v>795</v>
      </c>
      <c r="D144" s="211" t="s">
        <v>46</v>
      </c>
      <c r="E144" s="325" t="s">
        <v>47</v>
      </c>
      <c r="F144" s="211" t="s">
        <v>680</v>
      </c>
      <c r="G144" s="201">
        <v>96546</v>
      </c>
      <c r="H144" s="191" t="s">
        <v>1115</v>
      </c>
      <c r="I144" s="192" t="s">
        <v>717</v>
      </c>
      <c r="J144" s="203" t="e">
        <v>#N/A</v>
      </c>
      <c r="K144" s="193" t="s">
        <v>1116</v>
      </c>
      <c r="L144" s="202" t="s">
        <v>1117</v>
      </c>
      <c r="M144" s="203">
        <v>18.489999999999998</v>
      </c>
      <c r="N144" s="203" t="e">
        <v>#REF!</v>
      </c>
      <c r="O144" s="203" t="e">
        <v>#N/A</v>
      </c>
      <c r="P144" s="203"/>
      <c r="Q144" s="219"/>
      <c r="R144" s="75"/>
    </row>
    <row r="145" spans="2:18" ht="25.5" hidden="1" x14ac:dyDescent="0.25">
      <c r="B145" s="192" t="s">
        <v>681</v>
      </c>
      <c r="C145" s="192" t="s">
        <v>795</v>
      </c>
      <c r="D145" s="211" t="s">
        <v>46</v>
      </c>
      <c r="E145" s="325" t="s">
        <v>47</v>
      </c>
      <c r="F145" s="211" t="s">
        <v>681</v>
      </c>
      <c r="G145" s="201">
        <v>96547</v>
      </c>
      <c r="H145" s="191" t="s">
        <v>1182</v>
      </c>
      <c r="I145" s="192" t="s">
        <v>717</v>
      </c>
      <c r="J145" s="203" t="e">
        <v>#N/A</v>
      </c>
      <c r="K145" s="193" t="s">
        <v>1183</v>
      </c>
      <c r="L145" s="202" t="s">
        <v>1184</v>
      </c>
      <c r="M145" s="203">
        <v>15.66</v>
      </c>
      <c r="N145" s="203" t="e">
        <v>#REF!</v>
      </c>
      <c r="O145" s="203" t="e">
        <v>#N/A</v>
      </c>
      <c r="P145" s="203"/>
      <c r="Q145" s="219"/>
      <c r="R145" s="75"/>
    </row>
    <row r="146" spans="2:18" ht="25.5" hidden="1" x14ac:dyDescent="0.25">
      <c r="B146" s="192" t="s">
        <v>682</v>
      </c>
      <c r="C146" s="192" t="s">
        <v>795</v>
      </c>
      <c r="D146" s="211" t="s">
        <v>46</v>
      </c>
      <c r="E146" s="325" t="s">
        <v>47</v>
      </c>
      <c r="F146" s="211" t="s">
        <v>682</v>
      </c>
      <c r="G146" s="201">
        <v>96548</v>
      </c>
      <c r="H146" s="191" t="s">
        <v>1185</v>
      </c>
      <c r="I146" s="192" t="s">
        <v>717</v>
      </c>
      <c r="J146" s="203" t="e">
        <v>#N/A</v>
      </c>
      <c r="K146" s="193" t="s">
        <v>1186</v>
      </c>
      <c r="L146" s="202" t="s">
        <v>1187</v>
      </c>
      <c r="M146" s="203">
        <v>14.94</v>
      </c>
      <c r="N146" s="203" t="e">
        <v>#REF!</v>
      </c>
      <c r="O146" s="203" t="e">
        <v>#N/A</v>
      </c>
      <c r="P146" s="203"/>
      <c r="Q146" s="219"/>
      <c r="R146" s="75"/>
    </row>
    <row r="147" spans="2:18" ht="25.5" hidden="1" x14ac:dyDescent="0.25">
      <c r="B147" s="192" t="s">
        <v>683</v>
      </c>
      <c r="C147" s="192" t="s">
        <v>795</v>
      </c>
      <c r="D147" s="211" t="s">
        <v>46</v>
      </c>
      <c r="E147" s="325" t="s">
        <v>47</v>
      </c>
      <c r="F147" s="211" t="s">
        <v>683</v>
      </c>
      <c r="G147" s="201">
        <v>94965</v>
      </c>
      <c r="H147" s="191" t="s">
        <v>1126</v>
      </c>
      <c r="I147" s="192" t="s">
        <v>1096</v>
      </c>
      <c r="J147" s="203" t="e">
        <v>#N/A</v>
      </c>
      <c r="K147" s="193" t="s">
        <v>1127</v>
      </c>
      <c r="L147" s="202" t="s">
        <v>1128</v>
      </c>
      <c r="M147" s="203">
        <v>587.20000000000005</v>
      </c>
      <c r="N147" s="203" t="e">
        <v>#REF!</v>
      </c>
      <c r="O147" s="203" t="e">
        <v>#N/A</v>
      </c>
      <c r="P147" s="203"/>
      <c r="Q147" s="219"/>
      <c r="R147" s="75"/>
    </row>
    <row r="148" spans="2:18" ht="25.5" hidden="1" x14ac:dyDescent="0.25">
      <c r="B148" s="192" t="s">
        <v>761</v>
      </c>
      <c r="C148" s="192" t="s">
        <v>795</v>
      </c>
      <c r="D148" s="211" t="s">
        <v>46</v>
      </c>
      <c r="E148" s="325" t="s">
        <v>47</v>
      </c>
      <c r="F148" s="211" t="s">
        <v>761</v>
      </c>
      <c r="G148" s="201">
        <v>103670</v>
      </c>
      <c r="H148" s="191" t="s">
        <v>1107</v>
      </c>
      <c r="I148" s="192" t="s">
        <v>1096</v>
      </c>
      <c r="J148" s="203" t="e">
        <v>#N/A</v>
      </c>
      <c r="K148" s="193" t="s">
        <v>1108</v>
      </c>
      <c r="L148" s="202">
        <v>0</v>
      </c>
      <c r="M148" s="203">
        <v>297.19</v>
      </c>
      <c r="N148" s="203" t="e">
        <v>#REF!</v>
      </c>
      <c r="O148" s="203" t="e">
        <v>#N/A</v>
      </c>
      <c r="P148" s="203"/>
      <c r="Q148" s="219"/>
      <c r="R148" s="75"/>
    </row>
    <row r="149" spans="2:18" ht="25.5" hidden="1" x14ac:dyDescent="0.25">
      <c r="B149" s="192" t="s">
        <v>762</v>
      </c>
      <c r="C149" s="192" t="s">
        <v>795</v>
      </c>
      <c r="D149" s="211" t="s">
        <v>46</v>
      </c>
      <c r="E149" s="325" t="s">
        <v>47</v>
      </c>
      <c r="F149" s="211" t="s">
        <v>762</v>
      </c>
      <c r="G149" s="201">
        <v>98557</v>
      </c>
      <c r="H149" s="191" t="s">
        <v>1129</v>
      </c>
      <c r="I149" s="192" t="s">
        <v>38</v>
      </c>
      <c r="J149" s="203" t="e">
        <v>#N/A</v>
      </c>
      <c r="K149" s="193" t="s">
        <v>1130</v>
      </c>
      <c r="L149" s="202" t="s">
        <v>1131</v>
      </c>
      <c r="M149" s="203">
        <v>49.99</v>
      </c>
      <c r="N149" s="203" t="e">
        <v>#REF!</v>
      </c>
      <c r="O149" s="203" t="e">
        <v>#N/A</v>
      </c>
      <c r="P149" s="203"/>
      <c r="Q149" s="219"/>
      <c r="R149" s="75"/>
    </row>
    <row r="150" spans="2:18" hidden="1" x14ac:dyDescent="0.25">
      <c r="B150" s="192" t="s">
        <v>763</v>
      </c>
      <c r="C150" s="192" t="s">
        <v>795</v>
      </c>
      <c r="D150" s="211" t="s">
        <v>46</v>
      </c>
      <c r="E150" s="325" t="s">
        <v>47</v>
      </c>
      <c r="F150" s="211" t="s">
        <v>763</v>
      </c>
      <c r="G150" s="201">
        <v>93382</v>
      </c>
      <c r="H150" s="191" t="s">
        <v>1132</v>
      </c>
      <c r="I150" s="192" t="s">
        <v>1096</v>
      </c>
      <c r="J150" s="203" t="e">
        <v>#N/A</v>
      </c>
      <c r="K150" s="193" t="s">
        <v>1133</v>
      </c>
      <c r="L150" s="202" t="s">
        <v>1134</v>
      </c>
      <c r="M150" s="203">
        <v>36.65</v>
      </c>
      <c r="N150" s="203" t="e">
        <v>#REF!</v>
      </c>
      <c r="O150" s="203" t="e">
        <v>#N/A</v>
      </c>
      <c r="P150" s="203"/>
      <c r="Q150" s="219"/>
      <c r="R150" s="75"/>
    </row>
    <row r="151" spans="2:18" hidden="1" x14ac:dyDescent="0.25">
      <c r="B151" s="346" t="s">
        <v>580</v>
      </c>
      <c r="C151" s="346"/>
      <c r="D151" s="346"/>
      <c r="E151" s="347"/>
      <c r="F151" s="346"/>
      <c r="G151" s="346"/>
      <c r="H151" s="343" t="s">
        <v>689</v>
      </c>
      <c r="I151" s="348"/>
      <c r="J151" s="349"/>
      <c r="K151" s="350"/>
      <c r="L151" s="350"/>
      <c r="M151" s="349"/>
      <c r="N151" s="349" t="e">
        <v>#REF!</v>
      </c>
      <c r="O151" s="351"/>
      <c r="P151" s="203"/>
      <c r="Q151" s="219"/>
      <c r="R151" s="75"/>
    </row>
    <row r="152" spans="2:18" ht="25.5" hidden="1" x14ac:dyDescent="0.25">
      <c r="B152" s="192" t="s">
        <v>581</v>
      </c>
      <c r="C152" s="192" t="s">
        <v>795</v>
      </c>
      <c r="D152" s="211" t="s">
        <v>46</v>
      </c>
      <c r="E152" s="325" t="s">
        <v>47</v>
      </c>
      <c r="F152" s="211" t="s">
        <v>581</v>
      </c>
      <c r="G152" s="201">
        <v>96527</v>
      </c>
      <c r="H152" s="191" t="s">
        <v>1135</v>
      </c>
      <c r="I152" s="192" t="s">
        <v>1096</v>
      </c>
      <c r="J152" s="203" t="e">
        <v>#N/A</v>
      </c>
      <c r="K152" s="193" t="s">
        <v>1136</v>
      </c>
      <c r="L152" s="202" t="s">
        <v>1136</v>
      </c>
      <c r="M152" s="203">
        <v>130.33000000000001</v>
      </c>
      <c r="N152" s="203" t="e">
        <v>#REF!</v>
      </c>
      <c r="O152" s="203" t="e">
        <v>#N/A</v>
      </c>
      <c r="P152" s="203"/>
      <c r="Q152" s="219"/>
      <c r="R152" s="75"/>
    </row>
    <row r="153" spans="2:18" ht="38.25" hidden="1" x14ac:dyDescent="0.25">
      <c r="B153" s="192" t="s">
        <v>582</v>
      </c>
      <c r="C153" s="192" t="s">
        <v>795</v>
      </c>
      <c r="D153" s="211" t="s">
        <v>46</v>
      </c>
      <c r="E153" s="325" t="s">
        <v>47</v>
      </c>
      <c r="F153" s="211" t="s">
        <v>582</v>
      </c>
      <c r="G153" s="201">
        <v>96542</v>
      </c>
      <c r="H153" s="191" t="s">
        <v>1137</v>
      </c>
      <c r="I153" s="192" t="s">
        <v>38</v>
      </c>
      <c r="J153" s="203" t="e">
        <v>#N/A</v>
      </c>
      <c r="K153" s="193" t="s">
        <v>1138</v>
      </c>
      <c r="L153" s="202" t="s">
        <v>1139</v>
      </c>
      <c r="M153" s="203">
        <v>100.33</v>
      </c>
      <c r="N153" s="203" t="e">
        <v>#REF!</v>
      </c>
      <c r="O153" s="203" t="e">
        <v>#N/A</v>
      </c>
      <c r="P153" s="203"/>
      <c r="Q153" s="219"/>
      <c r="R153" s="75"/>
    </row>
    <row r="154" spans="2:18" ht="25.5" hidden="1" x14ac:dyDescent="0.25">
      <c r="B154" s="192" t="s">
        <v>583</v>
      </c>
      <c r="C154" s="192" t="s">
        <v>795</v>
      </c>
      <c r="D154" s="211" t="s">
        <v>46</v>
      </c>
      <c r="E154" s="325" t="s">
        <v>47</v>
      </c>
      <c r="F154" s="211" t="s">
        <v>583</v>
      </c>
      <c r="G154" s="201">
        <v>95241</v>
      </c>
      <c r="H154" s="191" t="s">
        <v>1140</v>
      </c>
      <c r="I154" s="192" t="s">
        <v>38</v>
      </c>
      <c r="J154" s="203" t="e">
        <v>#N/A</v>
      </c>
      <c r="K154" s="193" t="s">
        <v>1141</v>
      </c>
      <c r="L154" s="202" t="s">
        <v>1142</v>
      </c>
      <c r="M154" s="203">
        <v>33.78</v>
      </c>
      <c r="N154" s="203" t="e">
        <v>#REF!</v>
      </c>
      <c r="O154" s="203" t="e">
        <v>#N/A</v>
      </c>
      <c r="P154" s="203"/>
      <c r="Q154" s="219"/>
      <c r="R154" s="75"/>
    </row>
    <row r="155" spans="2:18" ht="25.5" hidden="1" x14ac:dyDescent="0.25">
      <c r="B155" s="192" t="s">
        <v>584</v>
      </c>
      <c r="C155" s="192" t="s">
        <v>795</v>
      </c>
      <c r="D155" s="211" t="s">
        <v>46</v>
      </c>
      <c r="E155" s="325" t="s">
        <v>47</v>
      </c>
      <c r="F155" s="211" t="s">
        <v>584</v>
      </c>
      <c r="G155" s="201">
        <v>96543</v>
      </c>
      <c r="H155" s="191" t="s">
        <v>1112</v>
      </c>
      <c r="I155" s="192" t="s">
        <v>717</v>
      </c>
      <c r="J155" s="203" t="e">
        <v>#N/A</v>
      </c>
      <c r="K155" s="193" t="s">
        <v>1113</v>
      </c>
      <c r="L155" s="202" t="s">
        <v>1114</v>
      </c>
      <c r="M155" s="203">
        <v>22.71</v>
      </c>
      <c r="N155" s="203" t="e">
        <v>#REF!</v>
      </c>
      <c r="O155" s="203" t="e">
        <v>#N/A</v>
      </c>
      <c r="P155" s="203"/>
      <c r="Q155" s="219"/>
      <c r="R155" s="75"/>
    </row>
    <row r="156" spans="2:18" ht="25.5" hidden="1" x14ac:dyDescent="0.25">
      <c r="B156" s="192" t="s">
        <v>684</v>
      </c>
      <c r="C156" s="192" t="s">
        <v>795</v>
      </c>
      <c r="D156" s="211" t="s">
        <v>46</v>
      </c>
      <c r="E156" s="325" t="s">
        <v>47</v>
      </c>
      <c r="F156" s="211" t="s">
        <v>684</v>
      </c>
      <c r="G156" s="201">
        <v>96545</v>
      </c>
      <c r="H156" s="191" t="s">
        <v>1143</v>
      </c>
      <c r="I156" s="192" t="s">
        <v>717</v>
      </c>
      <c r="J156" s="203" t="e">
        <v>#N/A</v>
      </c>
      <c r="K156" s="193" t="s">
        <v>1144</v>
      </c>
      <c r="L156" s="202" t="s">
        <v>1145</v>
      </c>
      <c r="M156" s="203">
        <v>20.53</v>
      </c>
      <c r="N156" s="203" t="e">
        <v>#REF!</v>
      </c>
      <c r="O156" s="203" t="e">
        <v>#N/A</v>
      </c>
      <c r="P156" s="203"/>
      <c r="Q156" s="219"/>
      <c r="R156" s="75"/>
    </row>
    <row r="157" spans="2:18" ht="25.5" hidden="1" x14ac:dyDescent="0.25">
      <c r="B157" s="192" t="s">
        <v>685</v>
      </c>
      <c r="C157" s="192" t="s">
        <v>795</v>
      </c>
      <c r="D157" s="211" t="s">
        <v>46</v>
      </c>
      <c r="E157" s="325" t="s">
        <v>47</v>
      </c>
      <c r="F157" s="211" t="s">
        <v>685</v>
      </c>
      <c r="G157" s="201">
        <v>96546</v>
      </c>
      <c r="H157" s="191" t="s">
        <v>1115</v>
      </c>
      <c r="I157" s="192" t="s">
        <v>717</v>
      </c>
      <c r="J157" s="203" t="e">
        <v>#N/A</v>
      </c>
      <c r="K157" s="193" t="s">
        <v>1116</v>
      </c>
      <c r="L157" s="202" t="s">
        <v>1117</v>
      </c>
      <c r="M157" s="203">
        <v>18.489999999999998</v>
      </c>
      <c r="N157" s="203" t="e">
        <v>#REF!</v>
      </c>
      <c r="O157" s="203" t="e">
        <v>#N/A</v>
      </c>
      <c r="P157" s="203"/>
      <c r="Q157" s="219"/>
      <c r="R157" s="75"/>
    </row>
    <row r="158" spans="2:18" ht="25.5" hidden="1" x14ac:dyDescent="0.25">
      <c r="B158" s="192" t="s">
        <v>686</v>
      </c>
      <c r="C158" s="192" t="s">
        <v>795</v>
      </c>
      <c r="D158" s="211" t="s">
        <v>46</v>
      </c>
      <c r="E158" s="325" t="s">
        <v>47</v>
      </c>
      <c r="F158" s="211" t="s">
        <v>686</v>
      </c>
      <c r="G158" s="201">
        <v>96547</v>
      </c>
      <c r="H158" s="191" t="s">
        <v>1182</v>
      </c>
      <c r="I158" s="192" t="s">
        <v>717</v>
      </c>
      <c r="J158" s="203" t="e">
        <v>#N/A</v>
      </c>
      <c r="K158" s="193" t="s">
        <v>1183</v>
      </c>
      <c r="L158" s="202" t="s">
        <v>1184</v>
      </c>
      <c r="M158" s="203">
        <v>15.66</v>
      </c>
      <c r="N158" s="203" t="e">
        <v>#REF!</v>
      </c>
      <c r="O158" s="203" t="e">
        <v>#N/A</v>
      </c>
      <c r="P158" s="203"/>
      <c r="Q158" s="219"/>
      <c r="R158" s="75"/>
    </row>
    <row r="159" spans="2:18" ht="25.5" hidden="1" x14ac:dyDescent="0.25">
      <c r="B159" s="192" t="s">
        <v>687</v>
      </c>
      <c r="C159" s="192" t="s">
        <v>795</v>
      </c>
      <c r="D159" s="211" t="s">
        <v>46</v>
      </c>
      <c r="E159" s="325" t="s">
        <v>47</v>
      </c>
      <c r="F159" s="211" t="s">
        <v>687</v>
      </c>
      <c r="G159" s="201">
        <v>94965</v>
      </c>
      <c r="H159" s="191" t="s">
        <v>1126</v>
      </c>
      <c r="I159" s="192" t="s">
        <v>1096</v>
      </c>
      <c r="J159" s="203" t="e">
        <v>#N/A</v>
      </c>
      <c r="K159" s="193" t="s">
        <v>1127</v>
      </c>
      <c r="L159" s="202" t="s">
        <v>1128</v>
      </c>
      <c r="M159" s="203">
        <v>587.20000000000005</v>
      </c>
      <c r="N159" s="203" t="e">
        <v>#REF!</v>
      </c>
      <c r="O159" s="203" t="e">
        <v>#N/A</v>
      </c>
      <c r="P159" s="203"/>
      <c r="Q159" s="219"/>
      <c r="R159" s="75"/>
    </row>
    <row r="160" spans="2:18" ht="25.5" hidden="1" x14ac:dyDescent="0.25">
      <c r="B160" s="192" t="s">
        <v>688</v>
      </c>
      <c r="C160" s="192" t="s">
        <v>795</v>
      </c>
      <c r="D160" s="211" t="s">
        <v>46</v>
      </c>
      <c r="E160" s="325" t="s">
        <v>47</v>
      </c>
      <c r="F160" s="211" t="s">
        <v>688</v>
      </c>
      <c r="G160" s="201">
        <v>103670</v>
      </c>
      <c r="H160" s="191" t="s">
        <v>1107</v>
      </c>
      <c r="I160" s="192" t="s">
        <v>1096</v>
      </c>
      <c r="J160" s="203" t="e">
        <v>#N/A</v>
      </c>
      <c r="K160" s="193" t="s">
        <v>1108</v>
      </c>
      <c r="L160" s="202">
        <v>0</v>
      </c>
      <c r="M160" s="203">
        <v>297.19</v>
      </c>
      <c r="N160" s="203" t="e">
        <v>#REF!</v>
      </c>
      <c r="O160" s="203" t="e">
        <v>#N/A</v>
      </c>
      <c r="P160" s="203"/>
      <c r="Q160" s="219"/>
      <c r="R160" s="75"/>
    </row>
    <row r="161" spans="2:18" ht="25.5" hidden="1" x14ac:dyDescent="0.25">
      <c r="B161" s="192" t="s">
        <v>764</v>
      </c>
      <c r="C161" s="192" t="s">
        <v>795</v>
      </c>
      <c r="D161" s="211" t="s">
        <v>46</v>
      </c>
      <c r="E161" s="325" t="s">
        <v>47</v>
      </c>
      <c r="F161" s="211" t="s">
        <v>764</v>
      </c>
      <c r="G161" s="201">
        <v>98557</v>
      </c>
      <c r="H161" s="191" t="s">
        <v>1129</v>
      </c>
      <c r="I161" s="192" t="s">
        <v>38</v>
      </c>
      <c r="J161" s="203" t="e">
        <v>#N/A</v>
      </c>
      <c r="K161" s="193" t="s">
        <v>1130</v>
      </c>
      <c r="L161" s="202" t="s">
        <v>1131</v>
      </c>
      <c r="M161" s="203">
        <v>49.99</v>
      </c>
      <c r="N161" s="203" t="e">
        <v>#REF!</v>
      </c>
      <c r="O161" s="203" t="e">
        <v>#N/A</v>
      </c>
      <c r="P161" s="203"/>
      <c r="Q161" s="219"/>
      <c r="R161" s="75"/>
    </row>
    <row r="162" spans="2:18" hidden="1" x14ac:dyDescent="0.25">
      <c r="B162" s="192" t="s">
        <v>765</v>
      </c>
      <c r="C162" s="192" t="s">
        <v>795</v>
      </c>
      <c r="D162" s="211" t="s">
        <v>46</v>
      </c>
      <c r="E162" s="325" t="s">
        <v>47</v>
      </c>
      <c r="F162" s="211" t="s">
        <v>765</v>
      </c>
      <c r="G162" s="201">
        <v>93382</v>
      </c>
      <c r="H162" s="191" t="s">
        <v>1132</v>
      </c>
      <c r="I162" s="192" t="s">
        <v>1096</v>
      </c>
      <c r="J162" s="203" t="e">
        <v>#N/A</v>
      </c>
      <c r="K162" s="193" t="s">
        <v>1133</v>
      </c>
      <c r="L162" s="202" t="s">
        <v>1134</v>
      </c>
      <c r="M162" s="203">
        <v>36.65</v>
      </c>
      <c r="N162" s="203" t="e">
        <v>#REF!</v>
      </c>
      <c r="O162" s="203" t="e">
        <v>#N/A</v>
      </c>
      <c r="P162" s="203"/>
      <c r="Q162" s="219"/>
      <c r="R162" s="75"/>
    </row>
    <row r="163" spans="2:18" hidden="1" x14ac:dyDescent="0.25">
      <c r="B163" s="158" t="s">
        <v>480</v>
      </c>
      <c r="C163" s="158"/>
      <c r="D163" s="158"/>
      <c r="E163" s="327"/>
      <c r="F163" s="158"/>
      <c r="G163" s="158"/>
      <c r="H163" s="159" t="s">
        <v>492</v>
      </c>
      <c r="I163" s="212"/>
      <c r="J163" s="214"/>
      <c r="K163" s="213"/>
      <c r="L163" s="213"/>
      <c r="M163" s="214"/>
      <c r="N163" s="214"/>
      <c r="O163" s="328"/>
      <c r="P163" s="203"/>
      <c r="Q163" s="219"/>
      <c r="R163" s="75"/>
    </row>
    <row r="164" spans="2:18" hidden="1" x14ac:dyDescent="0.25">
      <c r="B164" s="346" t="s">
        <v>585</v>
      </c>
      <c r="C164" s="346"/>
      <c r="D164" s="346"/>
      <c r="E164" s="347"/>
      <c r="F164" s="346"/>
      <c r="G164" s="346"/>
      <c r="H164" s="343" t="s">
        <v>711</v>
      </c>
      <c r="I164" s="348"/>
      <c r="J164" s="349"/>
      <c r="K164" s="350"/>
      <c r="L164" s="350"/>
      <c r="M164" s="349"/>
      <c r="N164" s="349" t="e">
        <v>#REF!</v>
      </c>
      <c r="O164" s="351"/>
      <c r="P164" s="203"/>
      <c r="Q164" s="219"/>
      <c r="R164" s="75"/>
    </row>
    <row r="165" spans="2:18" ht="38.25" hidden="1" x14ac:dyDescent="0.25">
      <c r="B165" s="192" t="s">
        <v>586</v>
      </c>
      <c r="C165" s="192" t="s">
        <v>795</v>
      </c>
      <c r="D165" s="211" t="s">
        <v>46</v>
      </c>
      <c r="E165" s="325" t="s">
        <v>47</v>
      </c>
      <c r="F165" s="211" t="s">
        <v>586</v>
      </c>
      <c r="G165" s="201">
        <v>92431</v>
      </c>
      <c r="H165" s="191" t="s">
        <v>1146</v>
      </c>
      <c r="I165" s="192" t="s">
        <v>38</v>
      </c>
      <c r="J165" s="203">
        <v>138</v>
      </c>
      <c r="K165" s="193" t="s">
        <v>1147</v>
      </c>
      <c r="L165" s="202" t="s">
        <v>1148</v>
      </c>
      <c r="M165" s="203">
        <v>67.13</v>
      </c>
      <c r="N165" s="203" t="e">
        <v>#REF!</v>
      </c>
      <c r="O165" s="203">
        <v>9263.94</v>
      </c>
      <c r="P165" s="203"/>
      <c r="Q165" s="219"/>
      <c r="R165" s="75"/>
    </row>
    <row r="166" spans="2:18" ht="25.5" hidden="1" x14ac:dyDescent="0.25">
      <c r="B166" s="192" t="s">
        <v>690</v>
      </c>
      <c r="C166" s="192" t="s">
        <v>795</v>
      </c>
      <c r="D166" s="211" t="s">
        <v>46</v>
      </c>
      <c r="E166" s="325" t="s">
        <v>47</v>
      </c>
      <c r="F166" s="211" t="s">
        <v>690</v>
      </c>
      <c r="G166" s="201">
        <v>92759</v>
      </c>
      <c r="H166" s="191" t="s">
        <v>1149</v>
      </c>
      <c r="I166" s="192" t="s">
        <v>717</v>
      </c>
      <c r="J166" s="203">
        <v>6.7740591593029915</v>
      </c>
      <c r="K166" s="193" t="s">
        <v>1150</v>
      </c>
      <c r="L166" s="202" t="s">
        <v>1151</v>
      </c>
      <c r="M166" s="203">
        <v>19.13</v>
      </c>
      <c r="N166" s="203" t="e">
        <v>#REF!</v>
      </c>
      <c r="O166" s="203">
        <v>129.58000000000001</v>
      </c>
      <c r="P166" s="203"/>
      <c r="Q166" s="219"/>
      <c r="R166" s="75"/>
    </row>
    <row r="167" spans="2:18" ht="25.5" hidden="1" x14ac:dyDescent="0.25">
      <c r="B167" s="192" t="s">
        <v>691</v>
      </c>
      <c r="C167" s="192" t="s">
        <v>795</v>
      </c>
      <c r="D167" s="211" t="s">
        <v>46</v>
      </c>
      <c r="E167" s="325" t="s">
        <v>47</v>
      </c>
      <c r="F167" s="211" t="s">
        <v>691</v>
      </c>
      <c r="G167" s="201">
        <v>92760</v>
      </c>
      <c r="H167" s="191" t="s">
        <v>1188</v>
      </c>
      <c r="I167" s="192" t="s">
        <v>717</v>
      </c>
      <c r="J167" s="203">
        <v>23</v>
      </c>
      <c r="K167" s="193" t="s">
        <v>1189</v>
      </c>
      <c r="L167" s="202" t="s">
        <v>1190</v>
      </c>
      <c r="M167" s="203">
        <v>18.91</v>
      </c>
      <c r="N167" s="203" t="e">
        <v>#REF!</v>
      </c>
      <c r="O167" s="203">
        <v>434.93</v>
      </c>
      <c r="P167" s="203"/>
      <c r="Q167" s="219"/>
      <c r="R167" s="75"/>
    </row>
    <row r="168" spans="2:18" ht="25.5" hidden="1" x14ac:dyDescent="0.25">
      <c r="B168" s="192" t="s">
        <v>692</v>
      </c>
      <c r="C168" s="192" t="s">
        <v>795</v>
      </c>
      <c r="D168" s="211" t="s">
        <v>46</v>
      </c>
      <c r="E168" s="325" t="s">
        <v>47</v>
      </c>
      <c r="F168" s="211" t="s">
        <v>692</v>
      </c>
      <c r="G168" s="201">
        <v>92762</v>
      </c>
      <c r="H168" s="191" t="s">
        <v>1152</v>
      </c>
      <c r="I168" s="192" t="s">
        <v>717</v>
      </c>
      <c r="J168" s="203">
        <v>52.9</v>
      </c>
      <c r="K168" s="193" t="s">
        <v>1153</v>
      </c>
      <c r="L168" s="202" t="s">
        <v>1154</v>
      </c>
      <c r="M168" s="203">
        <v>16.649999999999999</v>
      </c>
      <c r="N168" s="203" t="e">
        <v>#REF!</v>
      </c>
      <c r="O168" s="203">
        <v>880.78</v>
      </c>
      <c r="P168" s="203"/>
      <c r="Q168" s="219"/>
      <c r="R168" s="75"/>
    </row>
    <row r="169" spans="2:18" ht="25.5" hidden="1" x14ac:dyDescent="0.25">
      <c r="B169" s="192" t="s">
        <v>693</v>
      </c>
      <c r="C169" s="192" t="s">
        <v>795</v>
      </c>
      <c r="D169" s="211" t="s">
        <v>46</v>
      </c>
      <c r="E169" s="325" t="s">
        <v>47</v>
      </c>
      <c r="F169" s="211" t="s">
        <v>693</v>
      </c>
      <c r="G169" s="201">
        <v>92763</v>
      </c>
      <c r="H169" s="191" t="s">
        <v>1191</v>
      </c>
      <c r="I169" s="192" t="s">
        <v>717</v>
      </c>
      <c r="J169" s="203">
        <v>70.959999999999994</v>
      </c>
      <c r="K169" s="193" t="s">
        <v>1192</v>
      </c>
      <c r="L169" s="202" t="s">
        <v>1193</v>
      </c>
      <c r="M169" s="203">
        <v>14.16</v>
      </c>
      <c r="N169" s="203" t="e">
        <v>#REF!</v>
      </c>
      <c r="O169" s="203">
        <v>1004.79</v>
      </c>
      <c r="P169" s="203"/>
      <c r="Q169" s="219"/>
      <c r="R169" s="75"/>
    </row>
    <row r="170" spans="2:18" ht="25.5" hidden="1" x14ac:dyDescent="0.25">
      <c r="B170" s="192" t="s">
        <v>773</v>
      </c>
      <c r="C170" s="192" t="s">
        <v>795</v>
      </c>
      <c r="D170" s="211" t="s">
        <v>46</v>
      </c>
      <c r="E170" s="325" t="s">
        <v>47</v>
      </c>
      <c r="F170" s="211" t="s">
        <v>773</v>
      </c>
      <c r="G170" s="201">
        <v>94965</v>
      </c>
      <c r="H170" s="191" t="s">
        <v>1126</v>
      </c>
      <c r="I170" s="192" t="s">
        <v>1096</v>
      </c>
      <c r="J170" s="203" t="e">
        <v>#N/A</v>
      </c>
      <c r="K170" s="193" t="s">
        <v>1127</v>
      </c>
      <c r="L170" s="202" t="s">
        <v>1128</v>
      </c>
      <c r="M170" s="203">
        <v>587.20000000000005</v>
      </c>
      <c r="N170" s="203" t="e">
        <v>#REF!</v>
      </c>
      <c r="O170" s="203" t="e">
        <v>#N/A</v>
      </c>
      <c r="P170" s="203"/>
      <c r="Q170" s="219"/>
      <c r="R170" s="75"/>
    </row>
    <row r="171" spans="2:18" ht="25.5" hidden="1" x14ac:dyDescent="0.25">
      <c r="B171" s="192" t="s">
        <v>774</v>
      </c>
      <c r="C171" s="192" t="s">
        <v>795</v>
      </c>
      <c r="D171" s="211" t="s">
        <v>46</v>
      </c>
      <c r="E171" s="325" t="s">
        <v>47</v>
      </c>
      <c r="F171" s="211" t="s">
        <v>774</v>
      </c>
      <c r="G171" s="201">
        <v>103670</v>
      </c>
      <c r="H171" s="191" t="s">
        <v>1107</v>
      </c>
      <c r="I171" s="192" t="s">
        <v>1096</v>
      </c>
      <c r="J171" s="203" t="e">
        <v>#N/A</v>
      </c>
      <c r="K171" s="193" t="s">
        <v>1108</v>
      </c>
      <c r="L171" s="202">
        <v>0</v>
      </c>
      <c r="M171" s="203">
        <v>297.19</v>
      </c>
      <c r="N171" s="203" t="e">
        <v>#REF!</v>
      </c>
      <c r="O171" s="203" t="e">
        <v>#N/A</v>
      </c>
      <c r="P171" s="203"/>
      <c r="Q171" s="219"/>
      <c r="R171" s="75"/>
    </row>
    <row r="172" spans="2:18" hidden="1" x14ac:dyDescent="0.25">
      <c r="B172" s="346" t="s">
        <v>587</v>
      </c>
      <c r="C172" s="346"/>
      <c r="D172" s="346"/>
      <c r="E172" s="347"/>
      <c r="F172" s="346"/>
      <c r="G172" s="346"/>
      <c r="H172" s="343" t="s">
        <v>710</v>
      </c>
      <c r="I172" s="348"/>
      <c r="J172" s="349"/>
      <c r="K172" s="350"/>
      <c r="L172" s="350"/>
      <c r="M172" s="349"/>
      <c r="N172" s="349" t="e">
        <v>#REF!</v>
      </c>
      <c r="O172" s="351"/>
      <c r="P172" s="203"/>
      <c r="Q172" s="219"/>
      <c r="R172" s="75"/>
    </row>
    <row r="173" spans="2:18" ht="38.25" hidden="1" x14ac:dyDescent="0.25">
      <c r="B173" s="192" t="s">
        <v>588</v>
      </c>
      <c r="C173" s="192" t="s">
        <v>795</v>
      </c>
      <c r="D173" s="211" t="s">
        <v>46</v>
      </c>
      <c r="E173" s="325" t="s">
        <v>47</v>
      </c>
      <c r="F173" s="211" t="s">
        <v>588</v>
      </c>
      <c r="G173" s="201">
        <v>92431</v>
      </c>
      <c r="H173" s="191" t="s">
        <v>1146</v>
      </c>
      <c r="I173" s="192" t="s">
        <v>38</v>
      </c>
      <c r="J173" s="203">
        <v>0</v>
      </c>
      <c r="K173" s="193" t="s">
        <v>1147</v>
      </c>
      <c r="L173" s="202" t="s">
        <v>1148</v>
      </c>
      <c r="M173" s="203">
        <v>67.13</v>
      </c>
      <c r="N173" s="203" t="e">
        <v>#REF!</v>
      </c>
      <c r="O173" s="203">
        <v>0</v>
      </c>
      <c r="P173" s="203"/>
      <c r="Q173" s="219"/>
      <c r="R173" s="75"/>
    </row>
    <row r="174" spans="2:18" ht="25.5" hidden="1" x14ac:dyDescent="0.25">
      <c r="B174" s="192" t="s">
        <v>589</v>
      </c>
      <c r="C174" s="192" t="s">
        <v>795</v>
      </c>
      <c r="D174" s="211" t="s">
        <v>46</v>
      </c>
      <c r="E174" s="325" t="s">
        <v>47</v>
      </c>
      <c r="F174" s="211" t="s">
        <v>589</v>
      </c>
      <c r="G174" s="201">
        <v>92759</v>
      </c>
      <c r="H174" s="191" t="s">
        <v>1149</v>
      </c>
      <c r="I174" s="192" t="s">
        <v>717</v>
      </c>
      <c r="J174" s="203">
        <v>6.75</v>
      </c>
      <c r="K174" s="193" t="s">
        <v>1150</v>
      </c>
      <c r="L174" s="202" t="s">
        <v>1151</v>
      </c>
      <c r="M174" s="203">
        <v>19.13</v>
      </c>
      <c r="N174" s="203" t="e">
        <v>#REF!</v>
      </c>
      <c r="O174" s="203">
        <v>129.12</v>
      </c>
      <c r="P174" s="203"/>
      <c r="Q174" s="219"/>
      <c r="R174" s="75"/>
    </row>
    <row r="175" spans="2:18" ht="25.5" hidden="1" x14ac:dyDescent="0.25">
      <c r="B175" s="192" t="s">
        <v>590</v>
      </c>
      <c r="C175" s="192" t="s">
        <v>795</v>
      </c>
      <c r="D175" s="211" t="s">
        <v>46</v>
      </c>
      <c r="E175" s="325" t="s">
        <v>47</v>
      </c>
      <c r="F175" s="211" t="s">
        <v>590</v>
      </c>
      <c r="G175" s="201">
        <v>92760</v>
      </c>
      <c r="H175" s="191" t="s">
        <v>1188</v>
      </c>
      <c r="I175" s="192" t="s">
        <v>717</v>
      </c>
      <c r="J175" s="203">
        <v>35.76</v>
      </c>
      <c r="K175" s="193" t="s">
        <v>1189</v>
      </c>
      <c r="L175" s="202" t="s">
        <v>1190</v>
      </c>
      <c r="M175" s="203">
        <v>18.91</v>
      </c>
      <c r="N175" s="203" t="e">
        <v>#REF!</v>
      </c>
      <c r="O175" s="203">
        <v>676.22</v>
      </c>
      <c r="P175" s="203"/>
      <c r="Q175" s="219"/>
      <c r="R175" s="75"/>
    </row>
    <row r="176" spans="2:18" ht="25.5" hidden="1" x14ac:dyDescent="0.25">
      <c r="B176" s="192" t="s">
        <v>591</v>
      </c>
      <c r="C176" s="192" t="s">
        <v>795</v>
      </c>
      <c r="D176" s="211" t="s">
        <v>46</v>
      </c>
      <c r="E176" s="325" t="s">
        <v>47</v>
      </c>
      <c r="F176" s="211" t="s">
        <v>591</v>
      </c>
      <c r="G176" s="201">
        <v>92761</v>
      </c>
      <c r="H176" s="191" t="s">
        <v>1155</v>
      </c>
      <c r="I176" s="192" t="s">
        <v>717</v>
      </c>
      <c r="J176" s="203">
        <v>77.272727272727266</v>
      </c>
      <c r="K176" s="193" t="s">
        <v>1156</v>
      </c>
      <c r="L176" s="202" t="s">
        <v>1157</v>
      </c>
      <c r="M176" s="203">
        <v>18.32</v>
      </c>
      <c r="N176" s="203" t="e">
        <v>#REF!</v>
      </c>
      <c r="O176" s="203">
        <v>1415.63</v>
      </c>
      <c r="P176" s="203"/>
      <c r="Q176" s="219"/>
      <c r="R176" s="75"/>
    </row>
    <row r="177" spans="2:18" ht="25.5" hidden="1" x14ac:dyDescent="0.25">
      <c r="B177" s="192" t="s">
        <v>694</v>
      </c>
      <c r="C177" s="192" t="s">
        <v>795</v>
      </c>
      <c r="D177" s="211" t="s">
        <v>46</v>
      </c>
      <c r="E177" s="325" t="s">
        <v>47</v>
      </c>
      <c r="F177" s="211" t="s">
        <v>694</v>
      </c>
      <c r="G177" s="201">
        <v>92762</v>
      </c>
      <c r="H177" s="191" t="s">
        <v>1152</v>
      </c>
      <c r="I177" s="192" t="s">
        <v>717</v>
      </c>
      <c r="J177" s="203">
        <v>18.999999999999996</v>
      </c>
      <c r="K177" s="193" t="s">
        <v>1153</v>
      </c>
      <c r="L177" s="202" t="s">
        <v>1154</v>
      </c>
      <c r="M177" s="203">
        <v>16.649999999999999</v>
      </c>
      <c r="N177" s="203" t="e">
        <v>#REF!</v>
      </c>
      <c r="O177" s="203">
        <v>316.35000000000002</v>
      </c>
      <c r="P177" s="203"/>
      <c r="Q177" s="219"/>
      <c r="R177" s="75"/>
    </row>
    <row r="178" spans="2:18" ht="25.5" hidden="1" x14ac:dyDescent="0.25">
      <c r="B178" s="192" t="s">
        <v>695</v>
      </c>
      <c r="C178" s="192" t="s">
        <v>795</v>
      </c>
      <c r="D178" s="211" t="s">
        <v>46</v>
      </c>
      <c r="E178" s="325" t="s">
        <v>47</v>
      </c>
      <c r="F178" s="211" t="s">
        <v>695</v>
      </c>
      <c r="G178" s="201">
        <v>92763</v>
      </c>
      <c r="H178" s="191" t="s">
        <v>1191</v>
      </c>
      <c r="I178" s="192" t="s">
        <v>717</v>
      </c>
      <c r="J178" s="203">
        <v>60.363636363636367</v>
      </c>
      <c r="K178" s="193" t="s">
        <v>1192</v>
      </c>
      <c r="L178" s="202" t="s">
        <v>1193</v>
      </c>
      <c r="M178" s="203">
        <v>14.16</v>
      </c>
      <c r="N178" s="203" t="e">
        <v>#REF!</v>
      </c>
      <c r="O178" s="203">
        <v>854.74</v>
      </c>
      <c r="P178" s="203"/>
      <c r="Q178" s="219"/>
      <c r="R178" s="75"/>
    </row>
    <row r="179" spans="2:18" ht="25.5" hidden="1" x14ac:dyDescent="0.25">
      <c r="B179" s="192" t="s">
        <v>696</v>
      </c>
      <c r="C179" s="192" t="s">
        <v>795</v>
      </c>
      <c r="D179" s="211" t="s">
        <v>46</v>
      </c>
      <c r="E179" s="325" t="s">
        <v>47</v>
      </c>
      <c r="F179" s="211" t="s">
        <v>696</v>
      </c>
      <c r="G179" s="201">
        <v>92764</v>
      </c>
      <c r="H179" s="191" t="s">
        <v>1194</v>
      </c>
      <c r="I179" s="192" t="s">
        <v>717</v>
      </c>
      <c r="J179" s="203">
        <v>120.27272727272727</v>
      </c>
      <c r="K179" s="193" t="s">
        <v>1195</v>
      </c>
      <c r="L179" s="202" t="s">
        <v>1196</v>
      </c>
      <c r="M179" s="203">
        <v>13.84</v>
      </c>
      <c r="N179" s="203" t="e">
        <v>#REF!</v>
      </c>
      <c r="O179" s="203">
        <v>1664.57</v>
      </c>
      <c r="P179" s="203"/>
      <c r="Q179" s="219"/>
      <c r="R179" s="75"/>
    </row>
    <row r="180" spans="2:18" ht="25.5" hidden="1" x14ac:dyDescent="0.25">
      <c r="B180" s="192" t="s">
        <v>775</v>
      </c>
      <c r="C180" s="192" t="s">
        <v>795</v>
      </c>
      <c r="D180" s="211" t="s">
        <v>46</v>
      </c>
      <c r="E180" s="325" t="s">
        <v>47</v>
      </c>
      <c r="F180" s="211" t="s">
        <v>775</v>
      </c>
      <c r="G180" s="201">
        <v>94965</v>
      </c>
      <c r="H180" s="191" t="s">
        <v>1126</v>
      </c>
      <c r="I180" s="192" t="s">
        <v>1096</v>
      </c>
      <c r="J180" s="203">
        <v>35.76</v>
      </c>
      <c r="K180" s="193" t="s">
        <v>1127</v>
      </c>
      <c r="L180" s="202" t="s">
        <v>1128</v>
      </c>
      <c r="M180" s="203">
        <v>587.20000000000005</v>
      </c>
      <c r="N180" s="203" t="e">
        <v>#REF!</v>
      </c>
      <c r="O180" s="203">
        <v>20998.27</v>
      </c>
      <c r="P180" s="203"/>
      <c r="Q180" s="219"/>
      <c r="R180" s="75"/>
    </row>
    <row r="181" spans="2:18" ht="25.5" hidden="1" x14ac:dyDescent="0.25">
      <c r="B181" s="192" t="s">
        <v>776</v>
      </c>
      <c r="C181" s="192" t="s">
        <v>795</v>
      </c>
      <c r="D181" s="211" t="s">
        <v>46</v>
      </c>
      <c r="E181" s="325" t="s">
        <v>47</v>
      </c>
      <c r="F181" s="211" t="s">
        <v>776</v>
      </c>
      <c r="G181" s="201">
        <v>103670</v>
      </c>
      <c r="H181" s="191" t="s">
        <v>1107</v>
      </c>
      <c r="I181" s="192" t="s">
        <v>1096</v>
      </c>
      <c r="J181" s="203">
        <v>35.76</v>
      </c>
      <c r="K181" s="193" t="s">
        <v>1108</v>
      </c>
      <c r="L181" s="202">
        <v>0</v>
      </c>
      <c r="M181" s="203">
        <v>297.19</v>
      </c>
      <c r="N181" s="203" t="e">
        <v>#REF!</v>
      </c>
      <c r="O181" s="203">
        <v>10627.51</v>
      </c>
      <c r="P181" s="203"/>
      <c r="Q181" s="219"/>
      <c r="R181" s="75"/>
    </row>
    <row r="182" spans="2:18" hidden="1" x14ac:dyDescent="0.25">
      <c r="B182" s="346" t="s">
        <v>592</v>
      </c>
      <c r="C182" s="346"/>
      <c r="D182" s="346"/>
      <c r="E182" s="347"/>
      <c r="F182" s="346"/>
      <c r="G182" s="346"/>
      <c r="H182" s="343" t="s">
        <v>502</v>
      </c>
      <c r="I182" s="348"/>
      <c r="J182" s="349"/>
      <c r="K182" s="350"/>
      <c r="L182" s="350"/>
      <c r="M182" s="349"/>
      <c r="N182" s="349" t="e">
        <v>#REF!</v>
      </c>
      <c r="O182" s="351"/>
      <c r="P182" s="203"/>
      <c r="Q182" s="219"/>
      <c r="R182" s="75"/>
    </row>
    <row r="183" spans="2:18" ht="51" hidden="1" x14ac:dyDescent="0.25">
      <c r="B183" s="192" t="s">
        <v>593</v>
      </c>
      <c r="C183" s="192" t="s">
        <v>795</v>
      </c>
      <c r="D183" s="211" t="s">
        <v>46</v>
      </c>
      <c r="E183" s="325" t="s">
        <v>48</v>
      </c>
      <c r="F183" s="211" t="s">
        <v>593</v>
      </c>
      <c r="G183" s="201">
        <v>601003180</v>
      </c>
      <c r="H183" s="191" t="s">
        <v>1197</v>
      </c>
      <c r="I183" s="192" t="s">
        <v>38</v>
      </c>
      <c r="J183" s="203">
        <v>0</v>
      </c>
      <c r="K183" s="193">
        <v>145.71</v>
      </c>
      <c r="L183" s="202">
        <v>140.47999999999999</v>
      </c>
      <c r="M183" s="203">
        <v>178.08</v>
      </c>
      <c r="N183" s="203" t="e">
        <v>#REF!</v>
      </c>
      <c r="O183" s="203">
        <v>0</v>
      </c>
      <c r="P183" s="203"/>
      <c r="Q183" s="219"/>
      <c r="R183" s="75"/>
    </row>
    <row r="184" spans="2:18" hidden="1" x14ac:dyDescent="0.25">
      <c r="B184" s="192" t="s">
        <v>594</v>
      </c>
      <c r="C184" s="192" t="s">
        <v>795</v>
      </c>
      <c r="D184" s="211" t="s">
        <v>46</v>
      </c>
      <c r="E184" s="325" t="s">
        <v>48</v>
      </c>
      <c r="F184" s="211" t="s">
        <v>594</v>
      </c>
      <c r="G184" s="201">
        <v>601003215</v>
      </c>
      <c r="H184" s="191" t="s">
        <v>1198</v>
      </c>
      <c r="I184" s="192" t="s">
        <v>38</v>
      </c>
      <c r="J184" s="203">
        <v>25.12</v>
      </c>
      <c r="K184" s="193">
        <v>22.46</v>
      </c>
      <c r="L184" s="202">
        <v>19.75</v>
      </c>
      <c r="M184" s="203">
        <v>27.44</v>
      </c>
      <c r="N184" s="203" t="e">
        <v>#REF!</v>
      </c>
      <c r="O184" s="203">
        <v>689.29</v>
      </c>
      <c r="P184" s="203"/>
      <c r="Q184" s="219"/>
      <c r="R184" s="75"/>
    </row>
    <row r="185" spans="2:18" ht="25.5" hidden="1" x14ac:dyDescent="0.25">
      <c r="B185" s="192" t="s">
        <v>595</v>
      </c>
      <c r="C185" s="192" t="s">
        <v>795</v>
      </c>
      <c r="D185" s="211" t="s">
        <v>46</v>
      </c>
      <c r="E185" s="325" t="s">
        <v>47</v>
      </c>
      <c r="F185" s="211" t="s">
        <v>595</v>
      </c>
      <c r="G185" s="201">
        <v>100066</v>
      </c>
      <c r="H185" s="191" t="s">
        <v>1199</v>
      </c>
      <c r="I185" s="192" t="s">
        <v>717</v>
      </c>
      <c r="J185" s="203">
        <v>4.05</v>
      </c>
      <c r="K185" s="193" t="s">
        <v>1200</v>
      </c>
      <c r="L185" s="202" t="s">
        <v>1201</v>
      </c>
      <c r="M185" s="203">
        <v>17.670000000000002</v>
      </c>
      <c r="N185" s="203" t="e">
        <v>#REF!</v>
      </c>
      <c r="O185" s="203">
        <v>71.56</v>
      </c>
      <c r="P185" s="203"/>
      <c r="Q185" s="219"/>
      <c r="R185" s="75"/>
    </row>
    <row r="186" spans="2:18" hidden="1" x14ac:dyDescent="0.25">
      <c r="B186" s="346" t="s">
        <v>596</v>
      </c>
      <c r="C186" s="346"/>
      <c r="D186" s="346"/>
      <c r="E186" s="347"/>
      <c r="F186" s="346"/>
      <c r="G186" s="346"/>
      <c r="H186" s="343" t="s">
        <v>503</v>
      </c>
      <c r="I186" s="348"/>
      <c r="J186" s="349"/>
      <c r="K186" s="350"/>
      <c r="L186" s="350"/>
      <c r="M186" s="349"/>
      <c r="N186" s="349" t="e">
        <v>#REF!</v>
      </c>
      <c r="O186" s="351"/>
      <c r="P186" s="203"/>
      <c r="Q186" s="219"/>
      <c r="R186" s="75"/>
    </row>
    <row r="187" spans="2:18" ht="25.5" hidden="1" x14ac:dyDescent="0.25">
      <c r="B187" s="192" t="s">
        <v>597</v>
      </c>
      <c r="C187" s="192" t="s">
        <v>795</v>
      </c>
      <c r="D187" s="211" t="s">
        <v>46</v>
      </c>
      <c r="E187" s="325" t="s">
        <v>47</v>
      </c>
      <c r="F187" s="211" t="s">
        <v>597</v>
      </c>
      <c r="G187" s="201">
        <v>98557</v>
      </c>
      <c r="H187" s="191" t="s">
        <v>1129</v>
      </c>
      <c r="I187" s="192" t="s">
        <v>38</v>
      </c>
      <c r="J187" s="203">
        <v>8.2100000000000009</v>
      </c>
      <c r="K187" s="193" t="s">
        <v>1130</v>
      </c>
      <c r="L187" s="202" t="s">
        <v>1131</v>
      </c>
      <c r="M187" s="203">
        <v>49.99</v>
      </c>
      <c r="N187" s="203" t="e">
        <v>#REF!</v>
      </c>
      <c r="O187" s="203">
        <v>410.41</v>
      </c>
      <c r="P187" s="203"/>
      <c r="Q187" s="219"/>
      <c r="R187" s="75"/>
    </row>
    <row r="188" spans="2:18" hidden="1" x14ac:dyDescent="0.25">
      <c r="B188" s="346" t="s">
        <v>598</v>
      </c>
      <c r="C188" s="346"/>
      <c r="D188" s="346"/>
      <c r="E188" s="347"/>
      <c r="F188" s="346"/>
      <c r="G188" s="346"/>
      <c r="H188" s="343" t="s">
        <v>499</v>
      </c>
      <c r="I188" s="348"/>
      <c r="J188" s="349"/>
      <c r="K188" s="350"/>
      <c r="L188" s="350"/>
      <c r="M188" s="349"/>
      <c r="N188" s="349" t="e">
        <v>#REF!</v>
      </c>
      <c r="O188" s="351"/>
      <c r="P188" s="203"/>
      <c r="Q188" s="219"/>
      <c r="R188" s="75"/>
    </row>
    <row r="189" spans="2:18" ht="38.25" hidden="1" x14ac:dyDescent="0.25">
      <c r="B189" s="192" t="s">
        <v>599</v>
      </c>
      <c r="C189" s="192" t="s">
        <v>795</v>
      </c>
      <c r="D189" s="211" t="s">
        <v>46</v>
      </c>
      <c r="E189" s="325" t="s">
        <v>47</v>
      </c>
      <c r="F189" s="211" t="s">
        <v>599</v>
      </c>
      <c r="G189" s="201">
        <v>103324</v>
      </c>
      <c r="H189" s="191" t="s">
        <v>1202</v>
      </c>
      <c r="I189" s="192" t="s">
        <v>38</v>
      </c>
      <c r="J189" s="203" t="e">
        <v>#N/A</v>
      </c>
      <c r="K189" s="193" t="s">
        <v>1203</v>
      </c>
      <c r="L189" s="202" t="s">
        <v>1204</v>
      </c>
      <c r="M189" s="203">
        <v>93.32</v>
      </c>
      <c r="N189" s="203" t="e">
        <v>#REF!</v>
      </c>
      <c r="O189" s="203" t="e">
        <v>#N/A</v>
      </c>
      <c r="P189" s="203"/>
      <c r="Q189" s="219"/>
      <c r="R189" s="75"/>
    </row>
    <row r="190" spans="2:18" ht="38.25" hidden="1" x14ac:dyDescent="0.25">
      <c r="B190" s="192" t="s">
        <v>600</v>
      </c>
      <c r="C190" s="192" t="s">
        <v>795</v>
      </c>
      <c r="D190" s="211" t="s">
        <v>46</v>
      </c>
      <c r="E190" s="325" t="s">
        <v>47</v>
      </c>
      <c r="F190" s="211" t="s">
        <v>600</v>
      </c>
      <c r="G190" s="201">
        <v>87894</v>
      </c>
      <c r="H190" s="191" t="s">
        <v>1205</v>
      </c>
      <c r="I190" s="192" t="s">
        <v>38</v>
      </c>
      <c r="J190" s="203" t="e">
        <v>#N/A</v>
      </c>
      <c r="K190" s="193" t="s">
        <v>1206</v>
      </c>
      <c r="L190" s="202" t="s">
        <v>1207</v>
      </c>
      <c r="M190" s="203">
        <v>7.41</v>
      </c>
      <c r="N190" s="203" t="e">
        <v>#REF!</v>
      </c>
      <c r="O190" s="203" t="e">
        <v>#N/A</v>
      </c>
      <c r="P190" s="203"/>
      <c r="Q190" s="219"/>
      <c r="R190" s="75"/>
    </row>
    <row r="191" spans="2:18" ht="38.25" hidden="1" x14ac:dyDescent="0.25">
      <c r="B191" s="192" t="s">
        <v>601</v>
      </c>
      <c r="C191" s="192" t="s">
        <v>795</v>
      </c>
      <c r="D191" s="211" t="s">
        <v>46</v>
      </c>
      <c r="E191" s="325" t="s">
        <v>47</v>
      </c>
      <c r="F191" s="211" t="s">
        <v>601</v>
      </c>
      <c r="G191" s="201">
        <v>87775</v>
      </c>
      <c r="H191" s="191" t="s">
        <v>1208</v>
      </c>
      <c r="I191" s="192" t="s">
        <v>38</v>
      </c>
      <c r="J191" s="203" t="e">
        <v>#N/A</v>
      </c>
      <c r="K191" s="193" t="s">
        <v>1209</v>
      </c>
      <c r="L191" s="202" t="s">
        <v>1210</v>
      </c>
      <c r="M191" s="203">
        <v>62.81</v>
      </c>
      <c r="N191" s="203" t="e">
        <v>#REF!</v>
      </c>
      <c r="O191" s="203" t="e">
        <v>#N/A</v>
      </c>
      <c r="P191" s="203"/>
      <c r="Q191" s="219"/>
      <c r="R191" s="75"/>
    </row>
    <row r="192" spans="2:18" ht="51" hidden="1" x14ac:dyDescent="0.25">
      <c r="B192" s="192" t="s">
        <v>783</v>
      </c>
      <c r="C192" s="192" t="s">
        <v>795</v>
      </c>
      <c r="D192" s="211" t="s">
        <v>46</v>
      </c>
      <c r="E192" s="325" t="s">
        <v>47</v>
      </c>
      <c r="F192" s="211" t="s">
        <v>783</v>
      </c>
      <c r="G192" s="201">
        <v>89173</v>
      </c>
      <c r="H192" s="191" t="s">
        <v>1211</v>
      </c>
      <c r="I192" s="192" t="s">
        <v>38</v>
      </c>
      <c r="J192" s="203" t="e">
        <v>#N/A</v>
      </c>
      <c r="K192" s="193" t="s">
        <v>1212</v>
      </c>
      <c r="L192" s="202" t="s">
        <v>1213</v>
      </c>
      <c r="M192" s="203">
        <v>40.950000000000003</v>
      </c>
      <c r="N192" s="203" t="e">
        <v>#REF!</v>
      </c>
      <c r="O192" s="203" t="e">
        <v>#N/A</v>
      </c>
      <c r="P192" s="203"/>
      <c r="Q192" s="219"/>
      <c r="R192" s="75"/>
    </row>
    <row r="193" spans="2:18" hidden="1" x14ac:dyDescent="0.25">
      <c r="B193" s="346" t="s">
        <v>700</v>
      </c>
      <c r="C193" s="346"/>
      <c r="D193" s="346"/>
      <c r="E193" s="347"/>
      <c r="F193" s="346"/>
      <c r="G193" s="346"/>
      <c r="H193" s="343" t="s">
        <v>504</v>
      </c>
      <c r="I193" s="348"/>
      <c r="J193" s="349"/>
      <c r="K193" s="350"/>
      <c r="L193" s="350"/>
      <c r="M193" s="349"/>
      <c r="N193" s="349" t="e">
        <v>#REF!</v>
      </c>
      <c r="O193" s="351"/>
      <c r="P193" s="203"/>
      <c r="Q193" s="219"/>
      <c r="R193" s="75"/>
    </row>
    <row r="194" spans="2:18" ht="38.25" hidden="1" x14ac:dyDescent="0.25">
      <c r="B194" s="192" t="s">
        <v>602</v>
      </c>
      <c r="C194" s="192" t="s">
        <v>795</v>
      </c>
      <c r="D194" s="211" t="s">
        <v>46</v>
      </c>
      <c r="E194" s="325" t="s">
        <v>47</v>
      </c>
      <c r="F194" s="211" t="s">
        <v>602</v>
      </c>
      <c r="G194" s="201">
        <v>87881</v>
      </c>
      <c r="H194" s="191" t="s">
        <v>1214</v>
      </c>
      <c r="I194" s="192" t="s">
        <v>38</v>
      </c>
      <c r="J194" s="203" t="e">
        <v>#N/A</v>
      </c>
      <c r="K194" s="193" t="s">
        <v>1215</v>
      </c>
      <c r="L194" s="202" t="s">
        <v>1216</v>
      </c>
      <c r="M194" s="203">
        <v>7.57</v>
      </c>
      <c r="N194" s="203" t="e">
        <v>#REF!</v>
      </c>
      <c r="O194" s="203" t="e">
        <v>#N/A</v>
      </c>
      <c r="P194" s="203"/>
      <c r="Q194" s="219"/>
      <c r="R194" s="75"/>
    </row>
    <row r="195" spans="2:18" ht="25.5" hidden="1" x14ac:dyDescent="0.25">
      <c r="B195" s="192" t="s">
        <v>603</v>
      </c>
      <c r="C195" s="192" t="s">
        <v>795</v>
      </c>
      <c r="D195" s="211" t="s">
        <v>46</v>
      </c>
      <c r="E195" s="325" t="s">
        <v>48</v>
      </c>
      <c r="F195" s="211" t="s">
        <v>603</v>
      </c>
      <c r="G195" s="201">
        <v>1601000101</v>
      </c>
      <c r="H195" s="191" t="s">
        <v>1217</v>
      </c>
      <c r="I195" s="192" t="s">
        <v>38</v>
      </c>
      <c r="J195" s="203" t="e">
        <v>#N/A</v>
      </c>
      <c r="K195" s="193">
        <v>39.520000000000003</v>
      </c>
      <c r="L195" s="202">
        <v>35.799999999999997</v>
      </c>
      <c r="M195" s="203">
        <v>48.29</v>
      </c>
      <c r="N195" s="203" t="e">
        <v>#REF!</v>
      </c>
      <c r="O195" s="203" t="e">
        <v>#N/A</v>
      </c>
      <c r="P195" s="203"/>
      <c r="Q195" s="219"/>
      <c r="R195" s="75"/>
    </row>
    <row r="196" spans="2:18" hidden="1" x14ac:dyDescent="0.25">
      <c r="B196" s="346" t="s">
        <v>604</v>
      </c>
      <c r="C196" s="346"/>
      <c r="D196" s="346"/>
      <c r="E196" s="347"/>
      <c r="F196" s="346"/>
      <c r="G196" s="346"/>
      <c r="H196" s="343" t="s">
        <v>102</v>
      </c>
      <c r="I196" s="348"/>
      <c r="J196" s="349"/>
      <c r="K196" s="350"/>
      <c r="L196" s="350"/>
      <c r="M196" s="349"/>
      <c r="N196" s="349" t="e">
        <v>#REF!</v>
      </c>
      <c r="O196" s="351"/>
      <c r="P196" s="203"/>
      <c r="Q196" s="219"/>
      <c r="R196" s="75"/>
    </row>
    <row r="197" spans="2:18" ht="25.5" hidden="1" x14ac:dyDescent="0.25">
      <c r="B197" s="192" t="s">
        <v>605</v>
      </c>
      <c r="C197" s="192" t="s">
        <v>795</v>
      </c>
      <c r="D197" s="211" t="s">
        <v>46</v>
      </c>
      <c r="E197" s="325" t="s">
        <v>47</v>
      </c>
      <c r="F197" s="211" t="s">
        <v>605</v>
      </c>
      <c r="G197" s="201">
        <v>94216</v>
      </c>
      <c r="H197" s="191" t="s">
        <v>1218</v>
      </c>
      <c r="I197" s="192" t="s">
        <v>38</v>
      </c>
      <c r="J197" s="203" t="e">
        <v>#N/A</v>
      </c>
      <c r="K197" s="193" t="s">
        <v>1219</v>
      </c>
      <c r="L197" s="202" t="s">
        <v>1220</v>
      </c>
      <c r="M197" s="203">
        <v>344.47</v>
      </c>
      <c r="N197" s="203" t="e">
        <v>#REF!</v>
      </c>
      <c r="O197" s="203" t="e">
        <v>#N/A</v>
      </c>
      <c r="P197" s="203"/>
      <c r="Q197" s="219"/>
      <c r="R197" s="75"/>
    </row>
    <row r="198" spans="2:18" hidden="1" x14ac:dyDescent="0.25">
      <c r="B198" s="192" t="s">
        <v>606</v>
      </c>
      <c r="C198" s="192" t="s">
        <v>795</v>
      </c>
      <c r="D198" s="211" t="s">
        <v>46</v>
      </c>
      <c r="E198" s="325" t="s">
        <v>48</v>
      </c>
      <c r="F198" s="211" t="s">
        <v>606</v>
      </c>
      <c r="G198" s="201">
        <v>1001000135</v>
      </c>
      <c r="H198" s="191" t="s">
        <v>1221</v>
      </c>
      <c r="I198" s="192" t="s">
        <v>104</v>
      </c>
      <c r="J198" s="203" t="e">
        <v>#N/A</v>
      </c>
      <c r="K198" s="193">
        <v>57.74</v>
      </c>
      <c r="L198" s="202">
        <v>53.27</v>
      </c>
      <c r="M198" s="203">
        <v>70.56</v>
      </c>
      <c r="N198" s="203" t="e">
        <v>#REF!</v>
      </c>
      <c r="O198" s="203" t="e">
        <v>#N/A</v>
      </c>
      <c r="P198" s="203"/>
      <c r="Q198" s="219"/>
      <c r="R198" s="75"/>
    </row>
    <row r="199" spans="2:18" ht="38.25" hidden="1" x14ac:dyDescent="0.25">
      <c r="B199" s="192" t="s">
        <v>701</v>
      </c>
      <c r="C199" s="192" t="s">
        <v>795</v>
      </c>
      <c r="D199" s="211" t="s">
        <v>46</v>
      </c>
      <c r="E199" s="325" t="s">
        <v>48</v>
      </c>
      <c r="F199" s="211" t="s">
        <v>701</v>
      </c>
      <c r="G199" s="201">
        <v>92620</v>
      </c>
      <c r="H199" s="191" t="s">
        <v>1222</v>
      </c>
      <c r="I199" s="192" t="s">
        <v>101</v>
      </c>
      <c r="J199" s="203" t="e">
        <v>#N/A</v>
      </c>
      <c r="K199" s="193" t="s">
        <v>1223</v>
      </c>
      <c r="L199" s="202" t="s">
        <v>1224</v>
      </c>
      <c r="M199" s="203">
        <v>2700.35</v>
      </c>
      <c r="N199" s="203" t="e">
        <v>#REF!</v>
      </c>
      <c r="O199" s="203" t="e">
        <v>#N/A</v>
      </c>
      <c r="P199" s="203"/>
      <c r="Q199" s="219"/>
      <c r="R199" s="75"/>
    </row>
    <row r="200" spans="2:18" ht="38.25" hidden="1" x14ac:dyDescent="0.25">
      <c r="B200" s="192" t="s">
        <v>791</v>
      </c>
      <c r="C200" s="192" t="s">
        <v>795</v>
      </c>
      <c r="D200" s="211" t="s">
        <v>46</v>
      </c>
      <c r="E200" s="325" t="s">
        <v>48</v>
      </c>
      <c r="F200" s="211" t="s">
        <v>791</v>
      </c>
      <c r="G200" s="201">
        <v>92580</v>
      </c>
      <c r="H200" s="191" t="s">
        <v>1225</v>
      </c>
      <c r="I200" s="192" t="s">
        <v>38</v>
      </c>
      <c r="J200" s="203" t="e">
        <v>#N/A</v>
      </c>
      <c r="K200" s="193" t="s">
        <v>1226</v>
      </c>
      <c r="L200" s="202" t="s">
        <v>1227</v>
      </c>
      <c r="M200" s="203">
        <v>63.14</v>
      </c>
      <c r="N200" s="203" t="e">
        <v>#REF!</v>
      </c>
      <c r="O200" s="203" t="e">
        <v>#N/A</v>
      </c>
      <c r="P200" s="203"/>
      <c r="Q200" s="219"/>
      <c r="R200" s="75"/>
    </row>
    <row r="201" spans="2:18" hidden="1" x14ac:dyDescent="0.25">
      <c r="B201" s="346" t="s">
        <v>607</v>
      </c>
      <c r="C201" s="346"/>
      <c r="D201" s="346"/>
      <c r="E201" s="347"/>
      <c r="F201" s="346"/>
      <c r="G201" s="346"/>
      <c r="H201" s="343" t="s">
        <v>505</v>
      </c>
      <c r="I201" s="348"/>
      <c r="J201" s="349"/>
      <c r="K201" s="350"/>
      <c r="L201" s="350"/>
      <c r="M201" s="349"/>
      <c r="N201" s="349" t="e">
        <v>#REF!</v>
      </c>
      <c r="O201" s="351"/>
      <c r="P201" s="203"/>
      <c r="Q201" s="219"/>
      <c r="R201" s="75"/>
    </row>
    <row r="202" spans="2:18" ht="25.5" hidden="1" x14ac:dyDescent="0.25">
      <c r="B202" s="192" t="s">
        <v>608</v>
      </c>
      <c r="C202" s="192" t="s">
        <v>795</v>
      </c>
      <c r="D202" s="211" t="s">
        <v>46</v>
      </c>
      <c r="E202" s="325" t="s">
        <v>47</v>
      </c>
      <c r="F202" s="211" t="s">
        <v>608</v>
      </c>
      <c r="G202" s="201">
        <v>39638</v>
      </c>
      <c r="H202" s="191" t="s">
        <v>1228</v>
      </c>
      <c r="I202" s="192" t="s">
        <v>1229</v>
      </c>
      <c r="J202" s="203" t="e">
        <v>#N/A</v>
      </c>
      <c r="K202" s="193" t="s">
        <v>1230</v>
      </c>
      <c r="L202" s="202" t="s">
        <v>1230</v>
      </c>
      <c r="M202" s="203">
        <v>171.28</v>
      </c>
      <c r="N202" s="203" t="e">
        <v>#REF!</v>
      </c>
      <c r="O202" s="203" t="e">
        <v>#N/A</v>
      </c>
      <c r="P202" s="203"/>
      <c r="Q202" s="219"/>
      <c r="R202" s="75"/>
    </row>
    <row r="203" spans="2:18" ht="25.5" hidden="1" x14ac:dyDescent="0.25">
      <c r="B203" s="192" t="s">
        <v>702</v>
      </c>
      <c r="C203" s="192" t="s">
        <v>795</v>
      </c>
      <c r="D203" s="211" t="s">
        <v>46</v>
      </c>
      <c r="E203" s="325" t="s">
        <v>47</v>
      </c>
      <c r="F203" s="211" t="s">
        <v>702</v>
      </c>
      <c r="G203" s="201">
        <v>100327</v>
      </c>
      <c r="H203" s="191" t="s">
        <v>1231</v>
      </c>
      <c r="I203" s="192" t="s">
        <v>104</v>
      </c>
      <c r="J203" s="203" t="e">
        <v>#N/A</v>
      </c>
      <c r="K203" s="193" t="s">
        <v>1232</v>
      </c>
      <c r="L203" s="202" t="s">
        <v>1233</v>
      </c>
      <c r="M203" s="203">
        <v>72.739999999999995</v>
      </c>
      <c r="N203" s="203" t="e">
        <v>#REF!</v>
      </c>
      <c r="O203" s="203" t="e">
        <v>#N/A</v>
      </c>
      <c r="P203" s="203"/>
      <c r="Q203" s="219"/>
      <c r="R203" s="75"/>
    </row>
    <row r="204" spans="2:18" hidden="1" x14ac:dyDescent="0.25">
      <c r="B204" s="346" t="s">
        <v>609</v>
      </c>
      <c r="C204" s="346"/>
      <c r="D204" s="346"/>
      <c r="E204" s="347"/>
      <c r="F204" s="346"/>
      <c r="G204" s="346"/>
      <c r="H204" s="343" t="s">
        <v>144</v>
      </c>
      <c r="I204" s="348"/>
      <c r="J204" s="349"/>
      <c r="K204" s="350"/>
      <c r="L204" s="350"/>
      <c r="M204" s="349"/>
      <c r="N204" s="349" t="e">
        <v>#REF!</v>
      </c>
      <c r="O204" s="351"/>
      <c r="P204" s="203"/>
      <c r="Q204" s="219"/>
      <c r="R204" s="75"/>
    </row>
    <row r="205" spans="2:18" ht="25.5" hidden="1" x14ac:dyDescent="0.25">
      <c r="B205" s="192" t="s">
        <v>610</v>
      </c>
      <c r="C205" s="192" t="s">
        <v>795</v>
      </c>
      <c r="D205" s="211" t="s">
        <v>46</v>
      </c>
      <c r="E205" s="325" t="s">
        <v>47</v>
      </c>
      <c r="F205" s="211" t="s">
        <v>610</v>
      </c>
      <c r="G205" s="201">
        <v>96116</v>
      </c>
      <c r="H205" s="191" t="s">
        <v>1234</v>
      </c>
      <c r="I205" s="192" t="s">
        <v>38</v>
      </c>
      <c r="J205" s="203" t="e">
        <v>#N/A</v>
      </c>
      <c r="K205" s="193" t="s">
        <v>1235</v>
      </c>
      <c r="L205" s="202" t="s">
        <v>1236</v>
      </c>
      <c r="M205" s="203">
        <v>100.75</v>
      </c>
      <c r="N205" s="203" t="e">
        <v>#REF!</v>
      </c>
      <c r="O205" s="203" t="e">
        <v>#N/A</v>
      </c>
      <c r="P205" s="203"/>
      <c r="Q205" s="219"/>
      <c r="R205" s="75"/>
    </row>
    <row r="206" spans="2:18" ht="25.5" hidden="1" x14ac:dyDescent="0.25">
      <c r="B206" s="192" t="s">
        <v>611</v>
      </c>
      <c r="C206" s="192" t="s">
        <v>795</v>
      </c>
      <c r="D206" s="211" t="s">
        <v>46</v>
      </c>
      <c r="E206" s="325" t="s">
        <v>47</v>
      </c>
      <c r="F206" s="211" t="s">
        <v>611</v>
      </c>
      <c r="G206" s="201">
        <v>96121</v>
      </c>
      <c r="H206" s="191" t="s">
        <v>1237</v>
      </c>
      <c r="I206" s="192" t="s">
        <v>104</v>
      </c>
      <c r="J206" s="203" t="e">
        <v>#N/A</v>
      </c>
      <c r="K206" s="193" t="s">
        <v>1238</v>
      </c>
      <c r="L206" s="202" t="s">
        <v>1239</v>
      </c>
      <c r="M206" s="203">
        <v>16.62</v>
      </c>
      <c r="N206" s="203" t="e">
        <v>#REF!</v>
      </c>
      <c r="O206" s="203" t="e">
        <v>#N/A</v>
      </c>
      <c r="P206" s="203"/>
      <c r="Q206" s="219"/>
      <c r="R206" s="75"/>
    </row>
    <row r="207" spans="2:18" hidden="1" x14ac:dyDescent="0.25">
      <c r="B207" s="346" t="s">
        <v>612</v>
      </c>
      <c r="C207" s="346"/>
      <c r="D207" s="346"/>
      <c r="E207" s="347"/>
      <c r="F207" s="346"/>
      <c r="G207" s="346"/>
      <c r="H207" s="343" t="s">
        <v>506</v>
      </c>
      <c r="I207" s="348"/>
      <c r="J207" s="349"/>
      <c r="K207" s="350"/>
      <c r="L207" s="350"/>
      <c r="M207" s="349"/>
      <c r="N207" s="349" t="e">
        <v>#REF!</v>
      </c>
      <c r="O207" s="351"/>
      <c r="P207" s="203"/>
      <c r="Q207" s="219"/>
      <c r="R207" s="75"/>
    </row>
    <row r="208" spans="2:18" ht="25.5" hidden="1" x14ac:dyDescent="0.25">
      <c r="B208" s="192" t="s">
        <v>613</v>
      </c>
      <c r="C208" s="192" t="s">
        <v>795</v>
      </c>
      <c r="D208" s="211" t="s">
        <v>46</v>
      </c>
      <c r="E208" s="325" t="s">
        <v>48</v>
      </c>
      <c r="F208" s="211" t="s">
        <v>613</v>
      </c>
      <c r="G208" s="201">
        <v>1101002010</v>
      </c>
      <c r="H208" s="191" t="s">
        <v>1240</v>
      </c>
      <c r="I208" s="192" t="s">
        <v>38</v>
      </c>
      <c r="J208" s="203" t="e">
        <v>#N/A</v>
      </c>
      <c r="K208" s="193">
        <v>1021.67</v>
      </c>
      <c r="L208" s="202">
        <v>927.66</v>
      </c>
      <c r="M208" s="203">
        <v>1248.6300000000001</v>
      </c>
      <c r="N208" s="203" t="e">
        <v>#REF!</v>
      </c>
      <c r="O208" s="203" t="e">
        <v>#N/A</v>
      </c>
      <c r="P208" s="203"/>
      <c r="Q208" s="219"/>
      <c r="R208" s="75"/>
    </row>
    <row r="209" spans="2:18" ht="38.25" hidden="1" x14ac:dyDescent="0.25">
      <c r="B209" s="192" t="s">
        <v>614</v>
      </c>
      <c r="C209" s="192" t="s">
        <v>795</v>
      </c>
      <c r="D209" s="211" t="s">
        <v>46</v>
      </c>
      <c r="E209" s="325" t="s">
        <v>47</v>
      </c>
      <c r="F209" s="211" t="s">
        <v>614</v>
      </c>
      <c r="G209" s="201">
        <v>94572</v>
      </c>
      <c r="H209" s="191" t="s">
        <v>1241</v>
      </c>
      <c r="I209" s="192" t="s">
        <v>38</v>
      </c>
      <c r="J209" s="203" t="e">
        <v>#N/A</v>
      </c>
      <c r="K209" s="193" t="s">
        <v>1242</v>
      </c>
      <c r="L209" s="202" t="s">
        <v>1243</v>
      </c>
      <c r="M209" s="203">
        <v>860.09</v>
      </c>
      <c r="N209" s="203" t="e">
        <v>#REF!</v>
      </c>
      <c r="O209" s="203" t="e">
        <v>#N/A</v>
      </c>
      <c r="P209" s="203"/>
      <c r="Q209" s="219"/>
      <c r="R209" s="75"/>
    </row>
    <row r="210" spans="2:18" ht="38.25" x14ac:dyDescent="0.25">
      <c r="B210" s="192" t="s">
        <v>703</v>
      </c>
      <c r="C210" s="192" t="s">
        <v>795</v>
      </c>
      <c r="D210" s="211" t="s">
        <v>46</v>
      </c>
      <c r="E210" s="325" t="s">
        <v>49</v>
      </c>
      <c r="F210" s="211" t="s">
        <v>703</v>
      </c>
      <c r="G210" s="201" t="s">
        <v>271</v>
      </c>
      <c r="H210" s="191" t="s">
        <v>633</v>
      </c>
      <c r="I210" s="192" t="s">
        <v>104</v>
      </c>
      <c r="J210" s="203">
        <v>8</v>
      </c>
      <c r="K210" s="193">
        <v>731.83999999999992</v>
      </c>
      <c r="L210" s="202">
        <v>0</v>
      </c>
      <c r="M210" s="203">
        <v>894.42</v>
      </c>
      <c r="N210" s="203" t="e">
        <v>#REF!</v>
      </c>
      <c r="O210" s="203"/>
      <c r="P210" s="203"/>
      <c r="Q210" s="219"/>
      <c r="R210" s="75"/>
    </row>
    <row r="211" spans="2:18" hidden="1" x14ac:dyDescent="0.25">
      <c r="B211" s="346" t="s">
        <v>615</v>
      </c>
      <c r="C211" s="346"/>
      <c r="D211" s="346"/>
      <c r="E211" s="347"/>
      <c r="F211" s="346"/>
      <c r="G211" s="346"/>
      <c r="H211" s="343" t="s">
        <v>330</v>
      </c>
      <c r="I211" s="348"/>
      <c r="J211" s="349"/>
      <c r="K211" s="350"/>
      <c r="L211" s="350"/>
      <c r="M211" s="349"/>
      <c r="N211" s="349" t="e">
        <v>#REF!</v>
      </c>
      <c r="O211" s="351"/>
      <c r="P211" s="203"/>
      <c r="Q211" s="219"/>
      <c r="R211" s="75"/>
    </row>
    <row r="212" spans="2:18" ht="38.25" hidden="1" x14ac:dyDescent="0.25">
      <c r="B212" s="192" t="s">
        <v>616</v>
      </c>
      <c r="C212" s="192" t="s">
        <v>795</v>
      </c>
      <c r="D212" s="211" t="s">
        <v>46</v>
      </c>
      <c r="E212" s="325" t="s">
        <v>47</v>
      </c>
      <c r="F212" s="211" t="s">
        <v>616</v>
      </c>
      <c r="G212" s="201">
        <v>101879</v>
      </c>
      <c r="H212" s="191" t="s">
        <v>1244</v>
      </c>
      <c r="I212" s="192" t="s">
        <v>101</v>
      </c>
      <c r="J212" s="203" t="e">
        <v>#N/A</v>
      </c>
      <c r="K212" s="193" t="s">
        <v>1245</v>
      </c>
      <c r="L212" s="202" t="s">
        <v>1246</v>
      </c>
      <c r="M212" s="203">
        <v>731.96</v>
      </c>
      <c r="N212" s="203" t="e">
        <v>#REF!</v>
      </c>
      <c r="O212" s="203" t="e">
        <v>#N/A</v>
      </c>
      <c r="P212" s="203"/>
      <c r="Q212" s="219"/>
      <c r="R212" s="75"/>
    </row>
    <row r="213" spans="2:18" ht="38.25" hidden="1" x14ac:dyDescent="0.25">
      <c r="B213" s="192" t="s">
        <v>617</v>
      </c>
      <c r="C213" s="192" t="s">
        <v>795</v>
      </c>
      <c r="D213" s="211" t="s">
        <v>46</v>
      </c>
      <c r="E213" s="325" t="s">
        <v>47</v>
      </c>
      <c r="F213" s="211" t="s">
        <v>617</v>
      </c>
      <c r="G213" s="201">
        <v>91834</v>
      </c>
      <c r="H213" s="191" t="s">
        <v>1247</v>
      </c>
      <c r="I213" s="192" t="s">
        <v>104</v>
      </c>
      <c r="J213" s="203" t="e">
        <v>#N/A</v>
      </c>
      <c r="K213" s="193" t="s">
        <v>1248</v>
      </c>
      <c r="L213" s="202" t="s">
        <v>1249</v>
      </c>
      <c r="M213" s="203">
        <v>12.09</v>
      </c>
      <c r="N213" s="203" t="e">
        <v>#REF!</v>
      </c>
      <c r="O213" s="203" t="e">
        <v>#N/A</v>
      </c>
      <c r="P213" s="203"/>
      <c r="Q213" s="219"/>
      <c r="R213" s="75"/>
    </row>
    <row r="214" spans="2:18" hidden="1" x14ac:dyDescent="0.25">
      <c r="B214" s="192" t="s">
        <v>618</v>
      </c>
      <c r="C214" s="192" t="s">
        <v>795</v>
      </c>
      <c r="D214" s="211" t="s">
        <v>46</v>
      </c>
      <c r="E214" s="325" t="s">
        <v>47</v>
      </c>
      <c r="F214" s="211" t="s">
        <v>618</v>
      </c>
      <c r="G214" s="201">
        <v>2556</v>
      </c>
      <c r="H214" s="191" t="s">
        <v>1250</v>
      </c>
      <c r="I214" s="192" t="s">
        <v>1251</v>
      </c>
      <c r="J214" s="203" t="e">
        <v>#N/A</v>
      </c>
      <c r="K214" s="193" t="s">
        <v>1252</v>
      </c>
      <c r="L214" s="202" t="s">
        <v>1253</v>
      </c>
      <c r="M214" s="203">
        <v>2.06</v>
      </c>
      <c r="N214" s="203" t="e">
        <v>#REF!</v>
      </c>
      <c r="O214" s="203" t="e">
        <v>#N/A</v>
      </c>
      <c r="P214" s="203"/>
      <c r="Q214" s="219"/>
      <c r="R214" s="75"/>
    </row>
    <row r="215" spans="2:18" ht="25.5" hidden="1" x14ac:dyDescent="0.25">
      <c r="B215" s="192" t="s">
        <v>704</v>
      </c>
      <c r="C215" s="192" t="s">
        <v>795</v>
      </c>
      <c r="D215" s="211" t="s">
        <v>46</v>
      </c>
      <c r="E215" s="325" t="s">
        <v>47</v>
      </c>
      <c r="F215" s="211" t="s">
        <v>704</v>
      </c>
      <c r="G215" s="201">
        <v>91999</v>
      </c>
      <c r="H215" s="191" t="s">
        <v>1254</v>
      </c>
      <c r="I215" s="192" t="s">
        <v>101</v>
      </c>
      <c r="J215" s="203" t="e">
        <v>#N/A</v>
      </c>
      <c r="K215" s="193" t="s">
        <v>1255</v>
      </c>
      <c r="L215" s="202" t="s">
        <v>1256</v>
      </c>
      <c r="M215" s="203">
        <v>25.76</v>
      </c>
      <c r="N215" s="203" t="e">
        <v>#REF!</v>
      </c>
      <c r="O215" s="203" t="e">
        <v>#N/A</v>
      </c>
      <c r="P215" s="203"/>
      <c r="Q215" s="219"/>
      <c r="R215" s="75"/>
    </row>
    <row r="216" spans="2:18" ht="25.5" hidden="1" x14ac:dyDescent="0.25">
      <c r="B216" s="192" t="s">
        <v>705</v>
      </c>
      <c r="C216" s="192" t="s">
        <v>795</v>
      </c>
      <c r="D216" s="211" t="s">
        <v>46</v>
      </c>
      <c r="E216" s="325" t="s">
        <v>47</v>
      </c>
      <c r="F216" s="211" t="s">
        <v>705</v>
      </c>
      <c r="G216" s="201">
        <v>91953</v>
      </c>
      <c r="H216" s="191" t="s">
        <v>1257</v>
      </c>
      <c r="I216" s="192" t="s">
        <v>101</v>
      </c>
      <c r="J216" s="203" t="e">
        <v>#N/A</v>
      </c>
      <c r="K216" s="193" t="s">
        <v>1258</v>
      </c>
      <c r="L216" s="202" t="s">
        <v>1259</v>
      </c>
      <c r="M216" s="203">
        <v>30.65</v>
      </c>
      <c r="N216" s="203" t="e">
        <v>#REF!</v>
      </c>
      <c r="O216" s="203" t="e">
        <v>#N/A</v>
      </c>
      <c r="P216" s="203"/>
      <c r="Q216" s="219"/>
      <c r="R216" s="75"/>
    </row>
    <row r="217" spans="2:18" ht="25.5" hidden="1" x14ac:dyDescent="0.25">
      <c r="B217" s="192" t="s">
        <v>706</v>
      </c>
      <c r="C217" s="192" t="s">
        <v>795</v>
      </c>
      <c r="D217" s="211" t="s">
        <v>46</v>
      </c>
      <c r="E217" s="325" t="s">
        <v>47</v>
      </c>
      <c r="F217" s="211" t="s">
        <v>706</v>
      </c>
      <c r="G217" s="201">
        <v>91967</v>
      </c>
      <c r="H217" s="191" t="s">
        <v>1260</v>
      </c>
      <c r="I217" s="192" t="s">
        <v>101</v>
      </c>
      <c r="J217" s="203" t="e">
        <v>#N/A</v>
      </c>
      <c r="K217" s="193" t="s">
        <v>1261</v>
      </c>
      <c r="L217" s="202" t="s">
        <v>1262</v>
      </c>
      <c r="M217" s="203">
        <v>66.48</v>
      </c>
      <c r="N217" s="203" t="e">
        <v>#REF!</v>
      </c>
      <c r="O217" s="203" t="e">
        <v>#N/A</v>
      </c>
      <c r="P217" s="203"/>
      <c r="Q217" s="219"/>
      <c r="R217" s="75"/>
    </row>
    <row r="218" spans="2:18" ht="38.25" hidden="1" x14ac:dyDescent="0.25">
      <c r="B218" s="192" t="s">
        <v>707</v>
      </c>
      <c r="C218" s="192" t="s">
        <v>795</v>
      </c>
      <c r="D218" s="211" t="s">
        <v>46</v>
      </c>
      <c r="E218" s="325" t="s">
        <v>47</v>
      </c>
      <c r="F218" s="211" t="s">
        <v>707</v>
      </c>
      <c r="G218" s="201">
        <v>100904</v>
      </c>
      <c r="H218" s="191" t="s">
        <v>1263</v>
      </c>
      <c r="I218" s="192" t="s">
        <v>101</v>
      </c>
      <c r="J218" s="203" t="e">
        <v>#N/A</v>
      </c>
      <c r="K218" s="193" t="s">
        <v>1264</v>
      </c>
      <c r="L218" s="202" t="s">
        <v>1265</v>
      </c>
      <c r="M218" s="203">
        <v>133.83000000000001</v>
      </c>
      <c r="N218" s="203" t="e">
        <v>#REF!</v>
      </c>
      <c r="O218" s="203" t="e">
        <v>#N/A</v>
      </c>
      <c r="P218" s="203"/>
      <c r="Q218" s="219"/>
      <c r="R218" s="75"/>
    </row>
    <row r="219" spans="2:18" ht="38.25" hidden="1" x14ac:dyDescent="0.25">
      <c r="B219" s="192" t="s">
        <v>708</v>
      </c>
      <c r="C219" s="192" t="s">
        <v>795</v>
      </c>
      <c r="D219" s="211" t="s">
        <v>46</v>
      </c>
      <c r="E219" s="325" t="s">
        <v>47</v>
      </c>
      <c r="F219" s="211" t="s">
        <v>708</v>
      </c>
      <c r="G219" s="201">
        <v>97586</v>
      </c>
      <c r="H219" s="191" t="s">
        <v>1266</v>
      </c>
      <c r="I219" s="192" t="s">
        <v>101</v>
      </c>
      <c r="J219" s="203" t="e">
        <v>#N/A</v>
      </c>
      <c r="K219" s="193" t="s">
        <v>1267</v>
      </c>
      <c r="L219" s="202" t="s">
        <v>1268</v>
      </c>
      <c r="M219" s="203">
        <v>249.31</v>
      </c>
      <c r="N219" s="203" t="e">
        <v>#REF!</v>
      </c>
      <c r="O219" s="203" t="e">
        <v>#N/A</v>
      </c>
      <c r="P219" s="203"/>
      <c r="Q219" s="219"/>
      <c r="R219" s="75"/>
    </row>
    <row r="220" spans="2:18" ht="25.5" hidden="1" x14ac:dyDescent="0.25">
      <c r="B220" s="192" t="s">
        <v>709</v>
      </c>
      <c r="C220" s="192" t="s">
        <v>795</v>
      </c>
      <c r="D220" s="211" t="s">
        <v>46</v>
      </c>
      <c r="E220" s="325" t="s">
        <v>47</v>
      </c>
      <c r="F220" s="211" t="s">
        <v>709</v>
      </c>
      <c r="G220" s="201">
        <v>93665</v>
      </c>
      <c r="H220" s="191" t="s">
        <v>1269</v>
      </c>
      <c r="I220" s="192" t="s">
        <v>101</v>
      </c>
      <c r="J220" s="203" t="e">
        <v>#N/A</v>
      </c>
      <c r="K220" s="193" t="s">
        <v>1270</v>
      </c>
      <c r="L220" s="202" t="s">
        <v>1271</v>
      </c>
      <c r="M220" s="203">
        <v>86.78</v>
      </c>
      <c r="N220" s="203" t="e">
        <v>#REF!</v>
      </c>
      <c r="O220" s="203" t="e">
        <v>#N/A</v>
      </c>
      <c r="P220" s="203"/>
      <c r="Q220" s="219"/>
      <c r="R220" s="75"/>
    </row>
    <row r="221" spans="2:18" hidden="1" x14ac:dyDescent="0.25">
      <c r="B221" s="346" t="s">
        <v>619</v>
      </c>
      <c r="C221" s="346"/>
      <c r="D221" s="346"/>
      <c r="E221" s="347"/>
      <c r="F221" s="346"/>
      <c r="G221" s="346"/>
      <c r="H221" s="343" t="s">
        <v>507</v>
      </c>
      <c r="I221" s="348"/>
      <c r="J221" s="349"/>
      <c r="K221" s="350"/>
      <c r="L221" s="350"/>
      <c r="M221" s="349"/>
      <c r="N221" s="349" t="e">
        <v>#REF!</v>
      </c>
      <c r="O221" s="351"/>
      <c r="P221" s="203"/>
      <c r="Q221" s="219"/>
      <c r="R221" s="75"/>
    </row>
    <row r="222" spans="2:18" ht="51" hidden="1" x14ac:dyDescent="0.25">
      <c r="B222" s="192" t="s">
        <v>620</v>
      </c>
      <c r="C222" s="192" t="s">
        <v>795</v>
      </c>
      <c r="D222" s="211" t="s">
        <v>46</v>
      </c>
      <c r="E222" s="325" t="s">
        <v>47</v>
      </c>
      <c r="F222" s="211" t="s">
        <v>620</v>
      </c>
      <c r="G222" s="201">
        <v>91785</v>
      </c>
      <c r="H222" s="191" t="s">
        <v>1272</v>
      </c>
      <c r="I222" s="192" t="s">
        <v>104</v>
      </c>
      <c r="J222" s="203" t="e">
        <v>#N/A</v>
      </c>
      <c r="K222" s="193" t="s">
        <v>1273</v>
      </c>
      <c r="L222" s="202" t="s">
        <v>1274</v>
      </c>
      <c r="M222" s="203">
        <v>51.61</v>
      </c>
      <c r="N222" s="203" t="e">
        <v>#REF!</v>
      </c>
      <c r="O222" s="203" t="e">
        <v>#N/A</v>
      </c>
      <c r="P222" s="203"/>
      <c r="Q222" s="219"/>
      <c r="R222" s="75"/>
    </row>
    <row r="223" spans="2:18" ht="25.5" hidden="1" x14ac:dyDescent="0.25">
      <c r="B223" s="192" t="s">
        <v>621</v>
      </c>
      <c r="C223" s="192" t="s">
        <v>795</v>
      </c>
      <c r="D223" s="211" t="s">
        <v>46</v>
      </c>
      <c r="E223" s="325" t="s">
        <v>47</v>
      </c>
      <c r="F223" s="211" t="s">
        <v>621</v>
      </c>
      <c r="G223" s="201">
        <v>86910</v>
      </c>
      <c r="H223" s="191" t="s">
        <v>1275</v>
      </c>
      <c r="I223" s="192" t="s">
        <v>101</v>
      </c>
      <c r="J223" s="203" t="e">
        <v>#N/A</v>
      </c>
      <c r="K223" s="193" t="s">
        <v>1276</v>
      </c>
      <c r="L223" s="202" t="s">
        <v>1277</v>
      </c>
      <c r="M223" s="203">
        <v>122.48</v>
      </c>
      <c r="N223" s="203" t="e">
        <v>#REF!</v>
      </c>
      <c r="O223" s="203" t="e">
        <v>#N/A</v>
      </c>
      <c r="P223" s="203"/>
      <c r="Q223" s="219"/>
      <c r="R223" s="75"/>
    </row>
    <row r="224" spans="2:18" hidden="1" x14ac:dyDescent="0.25">
      <c r="B224" s="346" t="s">
        <v>622</v>
      </c>
      <c r="C224" s="346"/>
      <c r="D224" s="346"/>
      <c r="E224" s="347"/>
      <c r="F224" s="346"/>
      <c r="G224" s="346"/>
      <c r="H224" s="343" t="s">
        <v>508</v>
      </c>
      <c r="I224" s="348"/>
      <c r="J224" s="349"/>
      <c r="K224" s="350"/>
      <c r="L224" s="350"/>
      <c r="M224" s="349"/>
      <c r="N224" s="349" t="e">
        <v>#REF!</v>
      </c>
      <c r="O224" s="351"/>
      <c r="P224" s="203"/>
      <c r="Q224" s="219"/>
      <c r="R224" s="75"/>
    </row>
    <row r="225" spans="2:18" ht="25.5" hidden="1" x14ac:dyDescent="0.25">
      <c r="B225" s="192" t="s">
        <v>623</v>
      </c>
      <c r="C225" s="192" t="s">
        <v>795</v>
      </c>
      <c r="D225" s="211" t="s">
        <v>46</v>
      </c>
      <c r="E225" s="325" t="s">
        <v>47</v>
      </c>
      <c r="F225" s="211" t="s">
        <v>623</v>
      </c>
      <c r="G225" s="201">
        <v>89512</v>
      </c>
      <c r="H225" s="191" t="s">
        <v>1278</v>
      </c>
      <c r="I225" s="192" t="s">
        <v>104</v>
      </c>
      <c r="J225" s="203" t="e">
        <v>#N/A</v>
      </c>
      <c r="K225" s="193" t="s">
        <v>1279</v>
      </c>
      <c r="L225" s="202" t="s">
        <v>1280</v>
      </c>
      <c r="M225" s="203">
        <v>91.34</v>
      </c>
      <c r="N225" s="203" t="e">
        <v>#REF!</v>
      </c>
      <c r="O225" s="203" t="e">
        <v>#N/A</v>
      </c>
      <c r="P225" s="203"/>
      <c r="Q225" s="219"/>
      <c r="R225" s="75"/>
    </row>
    <row r="226" spans="2:18" ht="38.25" hidden="1" x14ac:dyDescent="0.25">
      <c r="B226" s="192" t="s">
        <v>634</v>
      </c>
      <c r="C226" s="192" t="s">
        <v>795</v>
      </c>
      <c r="D226" s="211" t="s">
        <v>46</v>
      </c>
      <c r="E226" s="325" t="s">
        <v>47</v>
      </c>
      <c r="F226" s="211" t="s">
        <v>634</v>
      </c>
      <c r="G226" s="201">
        <v>99268</v>
      </c>
      <c r="H226" s="191" t="s">
        <v>1281</v>
      </c>
      <c r="I226" s="192" t="s">
        <v>101</v>
      </c>
      <c r="J226" s="203" t="e">
        <v>#N/A</v>
      </c>
      <c r="K226" s="193" t="s">
        <v>1282</v>
      </c>
      <c r="L226" s="202" t="s">
        <v>1283</v>
      </c>
      <c r="M226" s="203">
        <v>592.21</v>
      </c>
      <c r="N226" s="203" t="e">
        <v>#REF!</v>
      </c>
      <c r="O226" s="203" t="e">
        <v>#N/A</v>
      </c>
      <c r="P226" s="203"/>
      <c r="Q226" s="219"/>
      <c r="R226" s="75"/>
    </row>
    <row r="227" spans="2:18" hidden="1" x14ac:dyDescent="0.25">
      <c r="B227" s="346" t="s">
        <v>624</v>
      </c>
      <c r="C227" s="346"/>
      <c r="D227" s="346"/>
      <c r="E227" s="347"/>
      <c r="F227" s="346"/>
      <c r="G227" s="346"/>
      <c r="H227" s="343" t="s">
        <v>509</v>
      </c>
      <c r="I227" s="348"/>
      <c r="J227" s="349"/>
      <c r="K227" s="350"/>
      <c r="L227" s="350"/>
      <c r="M227" s="349"/>
      <c r="N227" s="349" t="e">
        <v>#REF!</v>
      </c>
      <c r="O227" s="351"/>
      <c r="P227" s="203"/>
      <c r="Q227" s="219"/>
      <c r="R227" s="75"/>
    </row>
    <row r="228" spans="2:18" ht="38.25" hidden="1" x14ac:dyDescent="0.25">
      <c r="B228" s="192" t="s">
        <v>625</v>
      </c>
      <c r="C228" s="192" t="s">
        <v>795</v>
      </c>
      <c r="D228" s="211" t="s">
        <v>46</v>
      </c>
      <c r="E228" s="325" t="s">
        <v>47</v>
      </c>
      <c r="F228" s="211" t="s">
        <v>625</v>
      </c>
      <c r="G228" s="201">
        <v>94990</v>
      </c>
      <c r="H228" s="191" t="s">
        <v>1284</v>
      </c>
      <c r="I228" s="192" t="s">
        <v>1096</v>
      </c>
      <c r="J228" s="203" t="e">
        <v>#N/A</v>
      </c>
      <c r="K228" s="193" t="s">
        <v>1285</v>
      </c>
      <c r="L228" s="202" t="s">
        <v>1286</v>
      </c>
      <c r="M228" s="203">
        <v>922</v>
      </c>
      <c r="N228" s="203" t="e">
        <v>#REF!</v>
      </c>
      <c r="O228" s="203" t="e">
        <v>#N/A</v>
      </c>
      <c r="P228" s="203"/>
      <c r="Q228" s="396"/>
      <c r="R228" s="75"/>
    </row>
    <row r="229" spans="2:18" ht="38.25" hidden="1" x14ac:dyDescent="0.25">
      <c r="B229" s="192" t="s">
        <v>626</v>
      </c>
      <c r="C229" s="192" t="s">
        <v>795</v>
      </c>
      <c r="D229" s="211" t="s">
        <v>46</v>
      </c>
      <c r="E229" s="325" t="s">
        <v>47</v>
      </c>
      <c r="F229" s="211" t="s">
        <v>626</v>
      </c>
      <c r="G229" s="201">
        <v>87255</v>
      </c>
      <c r="H229" s="191" t="s">
        <v>1287</v>
      </c>
      <c r="I229" s="192" t="s">
        <v>38</v>
      </c>
      <c r="J229" s="203" t="e">
        <v>#N/A</v>
      </c>
      <c r="K229" s="193" t="s">
        <v>1288</v>
      </c>
      <c r="L229" s="202" t="s">
        <v>1289</v>
      </c>
      <c r="M229" s="203">
        <v>136.88</v>
      </c>
      <c r="N229" s="203" t="e">
        <v>#REF!</v>
      </c>
      <c r="O229" s="203" t="e">
        <v>#N/A</v>
      </c>
      <c r="P229" s="203"/>
      <c r="Q229" s="219"/>
      <c r="R229" s="75"/>
    </row>
    <row r="230" spans="2:18" ht="25.5" hidden="1" x14ac:dyDescent="0.25">
      <c r="B230" s="192" t="s">
        <v>627</v>
      </c>
      <c r="C230" s="192" t="s">
        <v>795</v>
      </c>
      <c r="D230" s="211" t="s">
        <v>46</v>
      </c>
      <c r="E230" s="325" t="s">
        <v>47</v>
      </c>
      <c r="F230" s="211" t="s">
        <v>627</v>
      </c>
      <c r="G230" s="201">
        <v>92396</v>
      </c>
      <c r="H230" s="191" t="s">
        <v>1290</v>
      </c>
      <c r="I230" s="192" t="s">
        <v>38</v>
      </c>
      <c r="J230" s="203" t="e">
        <v>#N/A</v>
      </c>
      <c r="K230" s="193" t="s">
        <v>1291</v>
      </c>
      <c r="L230" s="202" t="s">
        <v>1292</v>
      </c>
      <c r="M230" s="203">
        <v>77.959999999999994</v>
      </c>
      <c r="N230" s="203" t="e">
        <v>#REF!</v>
      </c>
      <c r="O230" s="203" t="e">
        <v>#N/A</v>
      </c>
      <c r="P230" s="203"/>
      <c r="Q230" s="219"/>
      <c r="R230" s="75"/>
    </row>
    <row r="231" spans="2:18" hidden="1" x14ac:dyDescent="0.25">
      <c r="B231" s="346" t="s">
        <v>628</v>
      </c>
      <c r="C231" s="346"/>
      <c r="D231" s="346"/>
      <c r="E231" s="347"/>
      <c r="F231" s="346"/>
      <c r="G231" s="346"/>
      <c r="H231" s="343" t="s">
        <v>106</v>
      </c>
      <c r="I231" s="348"/>
      <c r="J231" s="349"/>
      <c r="K231" s="350"/>
      <c r="L231" s="350"/>
      <c r="M231" s="349"/>
      <c r="N231" s="349" t="e">
        <v>#REF!</v>
      </c>
      <c r="O231" s="351"/>
      <c r="P231" s="203"/>
      <c r="Q231" s="219"/>
      <c r="R231" s="75"/>
    </row>
    <row r="232" spans="2:18" ht="25.5" hidden="1" x14ac:dyDescent="0.25">
      <c r="B232" s="192" t="s">
        <v>629</v>
      </c>
      <c r="C232" s="192" t="s">
        <v>795</v>
      </c>
      <c r="D232" s="211" t="s">
        <v>46</v>
      </c>
      <c r="E232" s="325" t="s">
        <v>47</v>
      </c>
      <c r="F232" s="211" t="s">
        <v>629</v>
      </c>
      <c r="G232" s="201">
        <v>88485</v>
      </c>
      <c r="H232" s="191" t="s">
        <v>1293</v>
      </c>
      <c r="I232" s="192" t="s">
        <v>38</v>
      </c>
      <c r="J232" s="203" t="e">
        <v>#N/A</v>
      </c>
      <c r="K232" s="193" t="s">
        <v>1294</v>
      </c>
      <c r="L232" s="202" t="s">
        <v>1295</v>
      </c>
      <c r="M232" s="203">
        <v>2.9</v>
      </c>
      <c r="N232" s="203" t="e">
        <v>#REF!</v>
      </c>
      <c r="O232" s="203" t="e">
        <v>#N/A</v>
      </c>
      <c r="P232" s="203"/>
      <c r="Q232" s="219"/>
      <c r="R232" s="75"/>
    </row>
    <row r="233" spans="2:18" ht="25.5" hidden="1" x14ac:dyDescent="0.25">
      <c r="B233" s="192" t="s">
        <v>630</v>
      </c>
      <c r="C233" s="192" t="s">
        <v>795</v>
      </c>
      <c r="D233" s="211" t="s">
        <v>46</v>
      </c>
      <c r="E233" s="325" t="s">
        <v>47</v>
      </c>
      <c r="F233" s="211" t="s">
        <v>630</v>
      </c>
      <c r="G233" s="201">
        <v>88489</v>
      </c>
      <c r="H233" s="191" t="s">
        <v>1173</v>
      </c>
      <c r="I233" s="192" t="s">
        <v>38</v>
      </c>
      <c r="J233" s="203" t="e">
        <v>#N/A</v>
      </c>
      <c r="K233" s="193" t="s">
        <v>1174</v>
      </c>
      <c r="L233" s="202" t="s">
        <v>1175</v>
      </c>
      <c r="M233" s="203">
        <v>16.489999999999998</v>
      </c>
      <c r="N233" s="203" t="e">
        <v>#REF!</v>
      </c>
      <c r="O233" s="203" t="e">
        <v>#N/A</v>
      </c>
      <c r="P233" s="203"/>
      <c r="Q233" s="219"/>
      <c r="R233" s="75"/>
    </row>
    <row r="234" spans="2:18" ht="38.25" hidden="1" x14ac:dyDescent="0.25">
      <c r="B234" s="192" t="s">
        <v>631</v>
      </c>
      <c r="C234" s="192" t="s">
        <v>795</v>
      </c>
      <c r="D234" s="211" t="s">
        <v>46</v>
      </c>
      <c r="E234" s="325" t="s">
        <v>47</v>
      </c>
      <c r="F234" s="211" t="s">
        <v>631</v>
      </c>
      <c r="G234" s="201">
        <v>100734</v>
      </c>
      <c r="H234" s="191" t="s">
        <v>1296</v>
      </c>
      <c r="I234" s="192" t="s">
        <v>38</v>
      </c>
      <c r="J234" s="203" t="e">
        <v>#N/A</v>
      </c>
      <c r="K234" s="193" t="s">
        <v>1297</v>
      </c>
      <c r="L234" s="202" t="s">
        <v>1298</v>
      </c>
      <c r="M234" s="203">
        <v>15.5</v>
      </c>
      <c r="N234" s="203" t="e">
        <v>#REF!</v>
      </c>
      <c r="O234" s="203" t="e">
        <v>#N/A</v>
      </c>
      <c r="P234" s="203"/>
      <c r="Q234" s="219"/>
      <c r="R234" s="75"/>
    </row>
    <row r="235" spans="2:18" hidden="1" x14ac:dyDescent="0.25">
      <c r="B235" s="192"/>
      <c r="C235" s="192"/>
      <c r="D235" s="192"/>
      <c r="E235" s="325"/>
      <c r="F235" s="192"/>
      <c r="G235" s="201"/>
      <c r="H235" s="191"/>
      <c r="I235" s="344"/>
      <c r="J235" s="345"/>
      <c r="K235" s="204"/>
      <c r="L235" s="204"/>
      <c r="M235" s="345"/>
      <c r="N235" s="345"/>
      <c r="O235" s="205"/>
      <c r="P235" s="205"/>
      <c r="Q235" s="219"/>
      <c r="R235" s="75"/>
    </row>
    <row r="236" spans="2:18" hidden="1" x14ac:dyDescent="0.25">
      <c r="B236" s="53" t="s">
        <v>297</v>
      </c>
      <c r="C236" s="402"/>
      <c r="D236" s="52"/>
      <c r="E236" s="324"/>
      <c r="F236" s="52"/>
      <c r="G236" s="52"/>
      <c r="H236" s="107" t="s">
        <v>799</v>
      </c>
      <c r="I236" s="197"/>
      <c r="J236" s="198"/>
      <c r="K236" s="199"/>
      <c r="L236" s="199"/>
      <c r="M236" s="198"/>
      <c r="N236" s="198"/>
      <c r="O236" s="200">
        <v>12892.47</v>
      </c>
      <c r="P236" s="205"/>
      <c r="Q236" s="219"/>
      <c r="R236" s="75"/>
    </row>
    <row r="237" spans="2:18" ht="38.25" x14ac:dyDescent="0.25">
      <c r="B237" s="192" t="s">
        <v>298</v>
      </c>
      <c r="C237" s="192" t="s">
        <v>796</v>
      </c>
      <c r="D237" s="192" t="s">
        <v>46</v>
      </c>
      <c r="E237" s="325" t="s">
        <v>48</v>
      </c>
      <c r="F237" s="192" t="s">
        <v>298</v>
      </c>
      <c r="G237" s="201">
        <v>94267</v>
      </c>
      <c r="H237" s="191" t="s">
        <v>1299</v>
      </c>
      <c r="I237" s="192" t="s">
        <v>104</v>
      </c>
      <c r="J237" s="203">
        <v>336.15999999999997</v>
      </c>
      <c r="K237" s="193" t="s">
        <v>1300</v>
      </c>
      <c r="L237" s="202" t="s">
        <v>1301</v>
      </c>
      <c r="M237" s="203">
        <v>59.2</v>
      </c>
      <c r="N237" s="203" t="e">
        <v>#REF!</v>
      </c>
      <c r="O237" s="203"/>
      <c r="P237" s="205"/>
      <c r="Q237" s="219"/>
      <c r="R237" s="75"/>
    </row>
    <row r="238" spans="2:18" ht="25.5" hidden="1" x14ac:dyDescent="0.25">
      <c r="B238" s="192" t="s">
        <v>299</v>
      </c>
      <c r="C238" s="192" t="s">
        <v>796</v>
      </c>
      <c r="D238" s="192" t="s">
        <v>46</v>
      </c>
      <c r="E238" s="325" t="s">
        <v>48</v>
      </c>
      <c r="F238" s="192" t="s">
        <v>299</v>
      </c>
      <c r="G238" s="201">
        <v>95879</v>
      </c>
      <c r="H238" s="191" t="s">
        <v>1302</v>
      </c>
      <c r="I238" s="192" t="s">
        <v>921</v>
      </c>
      <c r="J238" s="203">
        <v>7325.27</v>
      </c>
      <c r="K238" s="193" t="s">
        <v>1303</v>
      </c>
      <c r="L238" s="202" t="s">
        <v>1304</v>
      </c>
      <c r="M238" s="203">
        <v>1.76</v>
      </c>
      <c r="N238" s="203" t="e">
        <v>#REF!</v>
      </c>
      <c r="O238" s="203">
        <v>12892.47</v>
      </c>
      <c r="P238" s="205"/>
      <c r="Q238" s="219"/>
      <c r="R238" s="75"/>
    </row>
    <row r="239" spans="2:18" ht="25.5" x14ac:dyDescent="0.25">
      <c r="B239" s="192" t="s">
        <v>632</v>
      </c>
      <c r="C239" s="192" t="s">
        <v>796</v>
      </c>
      <c r="D239" s="192" t="s">
        <v>46</v>
      </c>
      <c r="E239" s="325" t="s">
        <v>48</v>
      </c>
      <c r="F239" s="192" t="s">
        <v>632</v>
      </c>
      <c r="G239" s="201">
        <v>94265</v>
      </c>
      <c r="H239" s="191" t="s">
        <v>1305</v>
      </c>
      <c r="I239" s="192" t="s">
        <v>104</v>
      </c>
      <c r="J239" s="203">
        <v>1831.55</v>
      </c>
      <c r="K239" s="193" t="s">
        <v>1306</v>
      </c>
      <c r="L239" s="202" t="s">
        <v>1307</v>
      </c>
      <c r="M239" s="203">
        <v>49.53</v>
      </c>
      <c r="N239" s="203" t="e">
        <v>#REF!</v>
      </c>
      <c r="O239" s="203"/>
      <c r="P239" s="205"/>
      <c r="Q239" s="219"/>
      <c r="R239" s="75"/>
    </row>
    <row r="240" spans="2:18" ht="25.5" x14ac:dyDescent="0.25">
      <c r="B240" s="192" t="s">
        <v>794</v>
      </c>
      <c r="C240" s="192" t="s">
        <v>796</v>
      </c>
      <c r="D240" s="192" t="s">
        <v>46</v>
      </c>
      <c r="E240" s="325" t="s">
        <v>48</v>
      </c>
      <c r="F240" s="192" t="s">
        <v>794</v>
      </c>
      <c r="G240" s="201">
        <v>94289</v>
      </c>
      <c r="H240" s="191" t="s">
        <v>1308</v>
      </c>
      <c r="I240" s="192" t="s">
        <v>104</v>
      </c>
      <c r="J240" s="203">
        <v>2124.33</v>
      </c>
      <c r="K240" s="193" t="s">
        <v>1309</v>
      </c>
      <c r="L240" s="202" t="s">
        <v>1310</v>
      </c>
      <c r="M240" s="203">
        <v>60.4</v>
      </c>
      <c r="N240" s="203" t="e">
        <v>#REF!</v>
      </c>
      <c r="O240" s="203"/>
      <c r="P240" s="205"/>
      <c r="Q240" s="219"/>
      <c r="R240" s="75"/>
    </row>
    <row r="241" spans="1:20" hidden="1" x14ac:dyDescent="0.25">
      <c r="B241" s="192"/>
      <c r="C241" s="192"/>
      <c r="D241" s="192"/>
      <c r="E241" s="325"/>
      <c r="F241" s="192"/>
      <c r="G241" s="201"/>
      <c r="H241" s="191"/>
      <c r="I241" s="344"/>
      <c r="J241" s="345"/>
      <c r="K241" s="204"/>
      <c r="L241" s="204"/>
      <c r="M241" s="345"/>
      <c r="N241" s="345" t="e">
        <v>#REF!</v>
      </c>
      <c r="O241" s="205"/>
      <c r="P241" s="205"/>
      <c r="Q241" s="219"/>
      <c r="R241" s="75"/>
    </row>
    <row r="242" spans="1:20" hidden="1" x14ac:dyDescent="0.25">
      <c r="A242" s="73" t="s">
        <v>424</v>
      </c>
      <c r="B242" s="53" t="s">
        <v>800</v>
      </c>
      <c r="C242" s="53"/>
      <c r="D242" s="53"/>
      <c r="E242" s="326"/>
      <c r="F242" s="53"/>
      <c r="G242" s="53"/>
      <c r="H242" s="54" t="s">
        <v>105</v>
      </c>
      <c r="I242" s="207"/>
      <c r="J242" s="209"/>
      <c r="K242" s="208"/>
      <c r="L242" s="208"/>
      <c r="M242" s="209"/>
      <c r="N242" s="209"/>
      <c r="O242" s="210">
        <v>171766.28999999998</v>
      </c>
      <c r="P242" s="210" t="e">
        <v>#REF!</v>
      </c>
      <c r="Q242" s="219"/>
      <c r="R242" s="272"/>
    </row>
    <row r="243" spans="1:20" hidden="1" x14ac:dyDescent="0.25">
      <c r="B243" s="158" t="s">
        <v>801</v>
      </c>
      <c r="C243" s="158"/>
      <c r="D243" s="158"/>
      <c r="E243" s="327"/>
      <c r="F243" s="158"/>
      <c r="G243" s="158"/>
      <c r="H243" s="159" t="s">
        <v>510</v>
      </c>
      <c r="I243" s="212"/>
      <c r="J243" s="214"/>
      <c r="K243" s="213"/>
      <c r="L243" s="213"/>
      <c r="M243" s="214"/>
      <c r="N243" s="214"/>
      <c r="O243" s="328"/>
      <c r="P243" s="206" t="e">
        <v>#REF!</v>
      </c>
      <c r="Q243" s="322"/>
      <c r="R243" s="75"/>
    </row>
    <row r="244" spans="1:20" hidden="1" x14ac:dyDescent="0.25">
      <c r="B244" s="192" t="s">
        <v>802</v>
      </c>
      <c r="C244" s="192" t="s">
        <v>795</v>
      </c>
      <c r="D244" s="192" t="s">
        <v>46</v>
      </c>
      <c r="E244" s="325" t="s">
        <v>49</v>
      </c>
      <c r="F244" s="192" t="s">
        <v>802</v>
      </c>
      <c r="G244" s="201" t="s">
        <v>266</v>
      </c>
      <c r="H244" s="191" t="s">
        <v>512</v>
      </c>
      <c r="I244" s="192" t="s">
        <v>104</v>
      </c>
      <c r="J244" s="203">
        <v>40</v>
      </c>
      <c r="K244" s="193">
        <v>63.910000000000004</v>
      </c>
      <c r="L244" s="202">
        <v>33.24</v>
      </c>
      <c r="M244" s="203">
        <v>78.099999999999994</v>
      </c>
      <c r="N244" s="203" t="e">
        <v>#REF!</v>
      </c>
      <c r="O244" s="203">
        <v>3124</v>
      </c>
      <c r="P244" s="203" t="e">
        <v>#REF!</v>
      </c>
      <c r="Q244" s="322"/>
      <c r="R244" s="75"/>
    </row>
    <row r="245" spans="1:20" hidden="1" x14ac:dyDescent="0.25">
      <c r="B245" s="158" t="s">
        <v>803</v>
      </c>
      <c r="C245" s="158"/>
      <c r="D245" s="158"/>
      <c r="E245" s="327"/>
      <c r="F245" s="158"/>
      <c r="G245" s="158"/>
      <c r="H245" s="159" t="s">
        <v>404</v>
      </c>
      <c r="I245" s="212"/>
      <c r="J245" s="214"/>
      <c r="K245" s="213"/>
      <c r="L245" s="213"/>
      <c r="M245" s="214"/>
      <c r="N245" s="214"/>
      <c r="O245" s="328"/>
      <c r="P245" s="206" t="e">
        <v>#REF!</v>
      </c>
      <c r="Q245" s="219"/>
      <c r="R245" s="273">
        <v>1925864.94</v>
      </c>
    </row>
    <row r="246" spans="1:20" hidden="1" x14ac:dyDescent="0.25">
      <c r="B246" s="192" t="s">
        <v>804</v>
      </c>
      <c r="C246" s="192" t="s">
        <v>795</v>
      </c>
      <c r="D246" s="192" t="s">
        <v>46</v>
      </c>
      <c r="E246" s="325" t="s">
        <v>47</v>
      </c>
      <c r="F246" s="192" t="s">
        <v>804</v>
      </c>
      <c r="G246" s="201">
        <v>90777</v>
      </c>
      <c r="H246" s="191" t="s">
        <v>1311</v>
      </c>
      <c r="I246" s="192" t="s">
        <v>1312</v>
      </c>
      <c r="J246" s="203">
        <v>960</v>
      </c>
      <c r="K246" s="193" t="s">
        <v>1313</v>
      </c>
      <c r="L246" s="202" t="s">
        <v>1314</v>
      </c>
      <c r="M246" s="203">
        <v>128.04</v>
      </c>
      <c r="N246" s="203" t="e">
        <v>#REF!</v>
      </c>
      <c r="O246" s="203">
        <v>122918.39999999999</v>
      </c>
      <c r="P246" s="206"/>
      <c r="Q246" s="219"/>
      <c r="R246" s="75"/>
    </row>
    <row r="247" spans="1:20" hidden="1" x14ac:dyDescent="0.25">
      <c r="B247" s="192" t="s">
        <v>805</v>
      </c>
      <c r="C247" s="192" t="s">
        <v>795</v>
      </c>
      <c r="D247" s="192" t="s">
        <v>46</v>
      </c>
      <c r="E247" s="325" t="s">
        <v>47</v>
      </c>
      <c r="F247" s="192" t="s">
        <v>805</v>
      </c>
      <c r="G247" s="201">
        <v>90776</v>
      </c>
      <c r="H247" s="191" t="s">
        <v>1315</v>
      </c>
      <c r="I247" s="192" t="s">
        <v>1312</v>
      </c>
      <c r="J247" s="203">
        <v>960</v>
      </c>
      <c r="K247" s="193" t="s">
        <v>1316</v>
      </c>
      <c r="L247" s="202" t="s">
        <v>1317</v>
      </c>
      <c r="M247" s="203">
        <v>25.09</v>
      </c>
      <c r="N247" s="203" t="e">
        <v>#REF!</v>
      </c>
      <c r="O247" s="203">
        <v>24086.400000000001</v>
      </c>
      <c r="P247" s="206"/>
      <c r="Q247" s="219"/>
      <c r="R247" s="273"/>
    </row>
    <row r="248" spans="1:20" hidden="1" x14ac:dyDescent="0.25">
      <c r="B248" s="192" t="s">
        <v>806</v>
      </c>
      <c r="C248" s="192" t="s">
        <v>795</v>
      </c>
      <c r="D248" s="192" t="s">
        <v>46</v>
      </c>
      <c r="E248" s="325" t="s">
        <v>47</v>
      </c>
      <c r="F248" s="192" t="s">
        <v>806</v>
      </c>
      <c r="G248" s="201">
        <v>88326</v>
      </c>
      <c r="H248" s="191" t="s">
        <v>1318</v>
      </c>
      <c r="I248" s="192" t="s">
        <v>1312</v>
      </c>
      <c r="J248" s="203">
        <v>192</v>
      </c>
      <c r="K248" s="193" t="s">
        <v>1319</v>
      </c>
      <c r="L248" s="202" t="s">
        <v>1319</v>
      </c>
      <c r="M248" s="203">
        <v>27.11</v>
      </c>
      <c r="N248" s="203" t="e">
        <v>#REF!</v>
      </c>
      <c r="O248" s="203">
        <v>5205.12</v>
      </c>
      <c r="P248" s="203" t="e">
        <v>#REF!</v>
      </c>
      <c r="Q248" s="219"/>
      <c r="R248" s="75"/>
    </row>
    <row r="249" spans="1:20" hidden="1" x14ac:dyDescent="0.25">
      <c r="B249" s="192" t="s">
        <v>807</v>
      </c>
      <c r="C249" s="192" t="s">
        <v>795</v>
      </c>
      <c r="D249" s="192" t="s">
        <v>46</v>
      </c>
      <c r="E249" s="325" t="s">
        <v>47</v>
      </c>
      <c r="F249" s="192" t="s">
        <v>807</v>
      </c>
      <c r="G249" s="201">
        <v>100289</v>
      </c>
      <c r="H249" s="191" t="s">
        <v>1320</v>
      </c>
      <c r="I249" s="192" t="s">
        <v>1312</v>
      </c>
      <c r="J249" s="203">
        <v>192</v>
      </c>
      <c r="K249" s="193" t="s">
        <v>1321</v>
      </c>
      <c r="L249" s="202" t="s">
        <v>1321</v>
      </c>
      <c r="M249" s="203">
        <v>21.75</v>
      </c>
      <c r="N249" s="203" t="e">
        <v>#REF!</v>
      </c>
      <c r="O249" s="203">
        <v>4176</v>
      </c>
      <c r="P249" s="203" t="e">
        <v>#REF!</v>
      </c>
      <c r="Q249" s="219"/>
      <c r="R249" s="75"/>
    </row>
    <row r="250" spans="1:20" hidden="1" x14ac:dyDescent="0.25">
      <c r="B250" s="192" t="s">
        <v>808</v>
      </c>
      <c r="C250" s="192" t="s">
        <v>795</v>
      </c>
      <c r="D250" s="192" t="s">
        <v>46</v>
      </c>
      <c r="E250" s="325" t="s">
        <v>47</v>
      </c>
      <c r="F250" s="192" t="s">
        <v>808</v>
      </c>
      <c r="G250" s="201">
        <v>90780</v>
      </c>
      <c r="H250" s="191" t="s">
        <v>1322</v>
      </c>
      <c r="I250" s="192" t="s">
        <v>1312</v>
      </c>
      <c r="J250" s="203">
        <v>384</v>
      </c>
      <c r="K250" s="193" t="s">
        <v>1323</v>
      </c>
      <c r="L250" s="202" t="s">
        <v>1324</v>
      </c>
      <c r="M250" s="203">
        <v>31.82</v>
      </c>
      <c r="N250" s="203" t="e">
        <v>#REF!</v>
      </c>
      <c r="O250" s="203">
        <v>12218.88</v>
      </c>
      <c r="P250" s="205"/>
      <c r="Q250" s="219"/>
      <c r="R250" s="75"/>
    </row>
    <row r="251" spans="1:20" hidden="1" x14ac:dyDescent="0.25">
      <c r="B251" s="158" t="s">
        <v>809</v>
      </c>
      <c r="C251" s="158"/>
      <c r="D251" s="158"/>
      <c r="E251" s="327"/>
      <c r="F251" s="158"/>
      <c r="G251" s="158"/>
      <c r="H251" s="159" t="s">
        <v>511</v>
      </c>
      <c r="I251" s="212"/>
      <c r="J251" s="214"/>
      <c r="K251" s="213"/>
      <c r="L251" s="213"/>
      <c r="M251" s="214"/>
      <c r="N251" s="214"/>
      <c r="O251" s="328"/>
      <c r="P251" s="205"/>
      <c r="Q251" s="219"/>
      <c r="R251" s="341" t="e">
        <v>#N/A</v>
      </c>
    </row>
    <row r="252" spans="1:20" ht="25.5" hidden="1" x14ac:dyDescent="0.25">
      <c r="B252" s="192" t="s">
        <v>810</v>
      </c>
      <c r="C252" s="192" t="s">
        <v>795</v>
      </c>
      <c r="D252" s="192" t="s">
        <v>46</v>
      </c>
      <c r="E252" s="325" t="s">
        <v>47</v>
      </c>
      <c r="F252" s="192" t="s">
        <v>810</v>
      </c>
      <c r="G252" s="201">
        <v>99806</v>
      </c>
      <c r="H252" s="191" t="s">
        <v>1325</v>
      </c>
      <c r="I252" s="192" t="s">
        <v>38</v>
      </c>
      <c r="J252" s="203">
        <v>43.6</v>
      </c>
      <c r="K252" s="193" t="s">
        <v>1326</v>
      </c>
      <c r="L252" s="202" t="s">
        <v>1326</v>
      </c>
      <c r="M252" s="203">
        <v>0.86</v>
      </c>
      <c r="N252" s="203" t="e">
        <v>#REF!</v>
      </c>
      <c r="O252" s="203">
        <v>37.49</v>
      </c>
      <c r="P252" s="205"/>
      <c r="Q252" s="219"/>
      <c r="R252" s="75"/>
    </row>
    <row r="253" spans="1:20" hidden="1" x14ac:dyDescent="0.25">
      <c r="B253" s="352"/>
      <c r="C253" s="352"/>
      <c r="D253" s="352"/>
      <c r="E253" s="353"/>
      <c r="F253" s="352"/>
      <c r="G253" s="354"/>
      <c r="H253" s="54"/>
      <c r="I253" s="160"/>
      <c r="J253" s="352"/>
      <c r="K253" s="160"/>
      <c r="L253" s="160"/>
      <c r="M253" s="160" t="s">
        <v>15</v>
      </c>
      <c r="N253" s="160"/>
      <c r="O253" s="161" t="e">
        <v>#N/A</v>
      </c>
      <c r="P253" s="161" t="e">
        <v>#REF!</v>
      </c>
      <c r="Q253" s="161">
        <v>1850847.01</v>
      </c>
      <c r="R253" s="272"/>
    </row>
    <row r="254" spans="1:20" x14ac:dyDescent="0.25">
      <c r="B254" s="73"/>
      <c r="C254" s="73"/>
      <c r="D254" s="385"/>
      <c r="E254" s="385"/>
      <c r="F254" s="385"/>
      <c r="G254" s="150"/>
      <c r="H254" s="151"/>
      <c r="I254" s="73"/>
      <c r="J254" s="217"/>
      <c r="K254" s="156"/>
      <c r="L254" s="156"/>
      <c r="M254" s="217"/>
      <c r="N254" s="217"/>
      <c r="O254" s="217"/>
      <c r="P254" s="217"/>
      <c r="T254"/>
    </row>
    <row r="255" spans="1:20" x14ac:dyDescent="0.25">
      <c r="B255" s="73"/>
      <c r="C255" s="73"/>
      <c r="D255" s="73"/>
      <c r="E255" s="329"/>
      <c r="F255" s="73"/>
      <c r="G255" s="150"/>
      <c r="H255" s="151"/>
      <c r="I255" s="73"/>
      <c r="J255" s="152"/>
      <c r="K255" s="153"/>
      <c r="L255" s="153"/>
      <c r="M255" s="152"/>
      <c r="N255" s="152"/>
      <c r="O255" s="238"/>
      <c r="P255" s="152"/>
    </row>
    <row r="256" spans="1:20" x14ac:dyDescent="0.25">
      <c r="B256" s="73"/>
      <c r="C256" s="73"/>
      <c r="D256" s="73"/>
      <c r="E256" s="329"/>
      <c r="F256" s="73"/>
      <c r="G256" s="150"/>
      <c r="H256" s="151"/>
      <c r="I256" s="73"/>
      <c r="J256" s="152"/>
      <c r="K256" s="153"/>
      <c r="L256" s="153"/>
      <c r="M256" s="152"/>
      <c r="N256" s="152"/>
      <c r="O256" s="238"/>
      <c r="P256" s="238"/>
      <c r="R256" s="334"/>
    </row>
    <row r="257" spans="1:21" x14ac:dyDescent="0.25">
      <c r="B257" s="73"/>
      <c r="C257" s="73"/>
      <c r="D257" s="73"/>
      <c r="E257" s="329"/>
      <c r="F257" s="73"/>
      <c r="G257" s="150"/>
      <c r="H257" s="151"/>
      <c r="I257" s="73"/>
      <c r="J257" s="152"/>
      <c r="K257" s="153"/>
      <c r="L257" s="153"/>
      <c r="M257" s="152"/>
      <c r="N257" s="152"/>
      <c r="O257" s="152"/>
      <c r="P257" s="152"/>
    </row>
    <row r="258" spans="1:21" x14ac:dyDescent="0.25">
      <c r="B258" s="73"/>
      <c r="C258" s="73"/>
      <c r="D258" s="73"/>
      <c r="E258" s="329"/>
      <c r="F258" s="73"/>
      <c r="G258" s="150"/>
      <c r="H258" s="151"/>
      <c r="I258" s="73"/>
      <c r="J258" s="152"/>
      <c r="K258" s="153"/>
      <c r="L258" s="153"/>
      <c r="M258" s="152"/>
      <c r="N258" s="152"/>
      <c r="O258" s="152"/>
      <c r="P258" s="152"/>
    </row>
    <row r="259" spans="1:21" x14ac:dyDescent="0.25">
      <c r="B259" s="73"/>
      <c r="C259" s="73"/>
      <c r="D259" s="73"/>
      <c r="E259" s="329"/>
      <c r="F259" s="73"/>
      <c r="G259" s="150"/>
      <c r="H259" s="151"/>
      <c r="I259" s="73"/>
      <c r="J259" s="152"/>
      <c r="K259" s="153"/>
      <c r="L259" s="153"/>
      <c r="M259" s="152"/>
      <c r="N259" s="152"/>
      <c r="O259" s="152"/>
      <c r="P259" s="152"/>
    </row>
    <row r="260" spans="1:21" x14ac:dyDescent="0.25">
      <c r="B260" s="73"/>
      <c r="C260" s="73"/>
      <c r="D260" s="73"/>
      <c r="E260" s="329"/>
      <c r="F260" s="73"/>
      <c r="G260" s="150"/>
      <c r="H260" s="151"/>
      <c r="I260" s="73"/>
      <c r="J260" s="152"/>
      <c r="K260" s="153"/>
      <c r="L260" s="153"/>
      <c r="M260" s="152"/>
      <c r="N260" s="152"/>
      <c r="O260" s="152"/>
      <c r="P260" s="152"/>
    </row>
    <row r="261" spans="1:21" x14ac:dyDescent="0.25">
      <c r="B261" s="73"/>
      <c r="C261" s="73"/>
      <c r="D261" s="73"/>
      <c r="E261" s="329"/>
      <c r="F261" s="73"/>
      <c r="G261" s="150"/>
      <c r="H261" s="151"/>
      <c r="I261" s="73"/>
      <c r="J261" s="152"/>
      <c r="K261" s="153"/>
      <c r="L261" s="153"/>
      <c r="M261" s="152"/>
      <c r="N261" s="152"/>
      <c r="O261" s="152"/>
      <c r="P261" s="152"/>
    </row>
    <row r="262" spans="1:21" x14ac:dyDescent="0.25">
      <c r="B262" s="73"/>
      <c r="C262" s="73"/>
      <c r="D262" s="73"/>
      <c r="E262" s="329"/>
      <c r="F262" s="73"/>
      <c r="G262" s="150"/>
      <c r="H262" s="151"/>
      <c r="I262" s="73"/>
      <c r="J262" s="152"/>
      <c r="K262" s="153"/>
      <c r="L262" s="153"/>
      <c r="M262" s="152"/>
      <c r="N262" s="152"/>
      <c r="O262" s="152"/>
      <c r="P262" s="152"/>
      <c r="Q262" s="152"/>
      <c r="R262" s="152"/>
    </row>
    <row r="263" spans="1:21" x14ac:dyDescent="0.25">
      <c r="B263" s="73"/>
      <c r="C263" s="73"/>
      <c r="D263" s="73"/>
      <c r="E263" s="329"/>
      <c r="F263" s="73"/>
      <c r="G263" s="150"/>
      <c r="H263" s="151"/>
      <c r="I263" s="73"/>
      <c r="J263" s="152"/>
      <c r="K263" s="153"/>
      <c r="L263" s="153"/>
      <c r="M263" s="152"/>
      <c r="N263" s="152"/>
      <c r="O263" s="238"/>
      <c r="P263" s="152"/>
      <c r="Q263" s="152"/>
      <c r="R263" s="152"/>
    </row>
    <row r="264" spans="1:21" x14ac:dyDescent="0.25">
      <c r="B264" s="73"/>
      <c r="C264" s="73"/>
      <c r="D264" s="73"/>
      <c r="E264" s="329"/>
      <c r="F264" s="73"/>
      <c r="G264" s="150"/>
      <c r="H264" s="151"/>
      <c r="I264" s="73"/>
      <c r="J264" s="152"/>
      <c r="K264" s="153"/>
      <c r="L264" s="153"/>
      <c r="M264" s="152"/>
      <c r="N264" s="152"/>
      <c r="O264" s="152"/>
      <c r="P264" s="152"/>
    </row>
    <row r="265" spans="1:21" x14ac:dyDescent="0.25">
      <c r="B265" s="73"/>
      <c r="C265" s="73"/>
      <c r="D265" s="73"/>
      <c r="E265" s="329"/>
      <c r="F265" s="73"/>
      <c r="G265" s="150"/>
      <c r="H265" s="151"/>
      <c r="I265" s="73"/>
      <c r="J265" s="152"/>
      <c r="K265" s="153"/>
      <c r="L265" s="153"/>
      <c r="M265" s="152"/>
      <c r="N265" s="152"/>
      <c r="O265" s="152"/>
      <c r="P265" s="152"/>
    </row>
    <row r="266" spans="1:21" ht="15.75" x14ac:dyDescent="0.25">
      <c r="A266" s="2"/>
      <c r="D266" s="401"/>
      <c r="E266" s="401"/>
      <c r="F266" s="401"/>
      <c r="G266" s="538" t="s">
        <v>792</v>
      </c>
      <c r="H266" s="538"/>
      <c r="I266" s="538"/>
      <c r="J266" s="538"/>
      <c r="K266" s="538"/>
      <c r="L266" s="538"/>
      <c r="M266" s="538"/>
      <c r="N266" s="538"/>
      <c r="O266" s="538"/>
      <c r="P266" s="152"/>
      <c r="Q266" s="2"/>
      <c r="R266" s="2"/>
      <c r="S266" s="2"/>
      <c r="T266" s="2"/>
      <c r="U266" s="2"/>
    </row>
    <row r="267" spans="1:21" ht="25.5" x14ac:dyDescent="0.25">
      <c r="A267" s="2"/>
      <c r="B267" s="192"/>
      <c r="C267" s="192"/>
      <c r="D267" s="192"/>
      <c r="E267" s="325" t="s">
        <v>47</v>
      </c>
      <c r="F267" s="192" t="e">
        <v>#VALUE!</v>
      </c>
      <c r="G267" s="399">
        <v>103946</v>
      </c>
      <c r="H267" s="191" t="s">
        <v>1327</v>
      </c>
      <c r="I267" s="192" t="s">
        <v>38</v>
      </c>
      <c r="J267" s="203">
        <v>15600</v>
      </c>
      <c r="K267" s="193" t="s">
        <v>1328</v>
      </c>
      <c r="L267" s="202">
        <v>0</v>
      </c>
      <c r="M267" s="203">
        <v>14.72</v>
      </c>
      <c r="N267" s="203" t="e">
        <v>#REF!</v>
      </c>
      <c r="O267" s="203">
        <v>229632</v>
      </c>
      <c r="P267" s="152"/>
      <c r="Q267" s="2"/>
      <c r="R267" s="2"/>
      <c r="S267" s="2"/>
      <c r="T267" s="2"/>
      <c r="U267" s="2"/>
    </row>
    <row r="268" spans="1:21" x14ac:dyDescent="0.25">
      <c r="A268" s="2"/>
      <c r="B268" s="192"/>
      <c r="C268" s="192"/>
      <c r="D268" s="192"/>
      <c r="E268" s="325" t="s">
        <v>47</v>
      </c>
      <c r="F268" s="192" t="e">
        <v>#VALUE!</v>
      </c>
      <c r="G268" s="399">
        <v>98520</v>
      </c>
      <c r="H268" s="191" t="s">
        <v>1329</v>
      </c>
      <c r="I268" s="192" t="s">
        <v>38</v>
      </c>
      <c r="J268" s="203">
        <v>15600</v>
      </c>
      <c r="K268" s="193" t="s">
        <v>1330</v>
      </c>
      <c r="L268" s="202" t="s">
        <v>1331</v>
      </c>
      <c r="M268" s="203">
        <v>8.61</v>
      </c>
      <c r="N268" s="203" t="e">
        <v>#REF!</v>
      </c>
      <c r="O268" s="203">
        <v>134316</v>
      </c>
      <c r="P268" s="152"/>
      <c r="Q268" s="2"/>
      <c r="R268" s="2"/>
      <c r="S268" s="2"/>
      <c r="T268" s="2"/>
      <c r="U268" s="2"/>
    </row>
    <row r="269" spans="1:21" x14ac:dyDescent="0.25">
      <c r="A269" s="2"/>
      <c r="B269" s="192"/>
      <c r="C269" s="192"/>
      <c r="D269" s="192"/>
      <c r="E269" s="325" t="s">
        <v>47</v>
      </c>
      <c r="F269" s="192" t="e">
        <v>#VALUE!</v>
      </c>
      <c r="G269" s="399">
        <v>401001115</v>
      </c>
      <c r="H269" s="191" t="s">
        <v>1332</v>
      </c>
      <c r="I269" s="192" t="s">
        <v>1096</v>
      </c>
      <c r="J269" s="203">
        <v>67275</v>
      </c>
      <c r="K269" s="193">
        <v>8.24</v>
      </c>
      <c r="L269" s="202">
        <v>7.24</v>
      </c>
      <c r="M269" s="203">
        <v>10.07</v>
      </c>
      <c r="N269" s="203" t="e">
        <v>#REF!</v>
      </c>
      <c r="O269" s="203">
        <v>677459.25</v>
      </c>
      <c r="P269" s="152"/>
      <c r="Q269" s="2"/>
      <c r="R269" s="2"/>
      <c r="S269" s="2"/>
      <c r="T269" s="2"/>
      <c r="U269" s="2"/>
    </row>
    <row r="270" spans="1:21" x14ac:dyDescent="0.25">
      <c r="A270" s="2"/>
      <c r="B270" s="192"/>
      <c r="C270" s="192"/>
      <c r="D270" s="192"/>
      <c r="E270" s="325" t="s">
        <v>47</v>
      </c>
      <c r="F270" s="192" t="e">
        <v>#VALUE!</v>
      </c>
      <c r="G270" s="399">
        <v>100575</v>
      </c>
      <c r="H270" s="191" t="s">
        <v>1333</v>
      </c>
      <c r="I270" s="192" t="s">
        <v>38</v>
      </c>
      <c r="J270" s="203">
        <v>34500</v>
      </c>
      <c r="K270" s="193" t="s">
        <v>1334</v>
      </c>
      <c r="L270" s="202" t="s">
        <v>1334</v>
      </c>
      <c r="M270" s="203">
        <v>0.13</v>
      </c>
      <c r="N270" s="203" t="e">
        <v>#REF!</v>
      </c>
      <c r="O270" s="203">
        <v>4485</v>
      </c>
      <c r="P270" s="152"/>
      <c r="Q270" s="2"/>
      <c r="R270" s="2"/>
      <c r="S270" s="2"/>
      <c r="T270" s="2"/>
      <c r="U270" s="2"/>
    </row>
    <row r="271" spans="1:21" x14ac:dyDescent="0.25">
      <c r="A271" s="2"/>
      <c r="B271" s="73"/>
      <c r="C271" s="73"/>
      <c r="D271" s="73"/>
      <c r="E271" s="329"/>
      <c r="F271" s="73"/>
      <c r="G271" s="150"/>
      <c r="H271" s="151"/>
      <c r="I271" s="73"/>
      <c r="J271" s="152"/>
      <c r="K271" s="153"/>
      <c r="L271" s="153"/>
      <c r="M271" s="400" t="s">
        <v>793</v>
      </c>
      <c r="N271" s="152"/>
      <c r="O271" s="398">
        <v>1045892.25</v>
      </c>
      <c r="P271" s="152"/>
      <c r="Q271" s="2"/>
      <c r="R271" s="2"/>
      <c r="S271" s="2"/>
      <c r="T271" s="2"/>
      <c r="U271" s="2"/>
    </row>
  </sheetData>
  <dataConsolidate/>
  <mergeCells count="6">
    <mergeCell ref="G266:O266"/>
    <mergeCell ref="O9:O10"/>
    <mergeCell ref="J2:O4"/>
    <mergeCell ref="B5:O5"/>
    <mergeCell ref="M6:O6"/>
    <mergeCell ref="N11:O11"/>
  </mergeCells>
  <conditionalFormatting sqref="J245 J125:J126 J253 J14:J22 J24:J27 J235 J267:J270 J241:J243">
    <cfRule type="cellIs" dxfId="481" priority="206" operator="equal">
      <formula>#N/A</formula>
    </cfRule>
  </conditionalFormatting>
  <conditionalFormatting sqref="J70">
    <cfRule type="cellIs" dxfId="480" priority="205" operator="equal">
      <formula>#N/A</formula>
    </cfRule>
  </conditionalFormatting>
  <conditionalFormatting sqref="J71">
    <cfRule type="cellIs" dxfId="479" priority="204" operator="equal">
      <formula>#N/A</formula>
    </cfRule>
  </conditionalFormatting>
  <conditionalFormatting sqref="J76">
    <cfRule type="cellIs" dxfId="478" priority="203" operator="equal">
      <formula>#N/A</formula>
    </cfRule>
  </conditionalFormatting>
  <conditionalFormatting sqref="J246:J250">
    <cfRule type="cellIs" dxfId="477" priority="201" operator="equal">
      <formula>#N/A</formula>
    </cfRule>
  </conditionalFormatting>
  <conditionalFormatting sqref="J244">
    <cfRule type="cellIs" dxfId="476" priority="202" operator="equal">
      <formula>#N/A</formula>
    </cfRule>
  </conditionalFormatting>
  <conditionalFormatting sqref="Q262:R263">
    <cfRule type="cellIs" dxfId="475" priority="200" operator="greaterThan">
      <formula>60000</formula>
    </cfRule>
  </conditionalFormatting>
  <conditionalFormatting sqref="J23">
    <cfRule type="cellIs" dxfId="474" priority="199" operator="equal">
      <formula>#N/A</formula>
    </cfRule>
  </conditionalFormatting>
  <conditionalFormatting sqref="J28:J29">
    <cfRule type="cellIs" dxfId="473" priority="198" operator="equal">
      <formula>#N/A</formula>
    </cfRule>
  </conditionalFormatting>
  <conditionalFormatting sqref="J45">
    <cfRule type="cellIs" dxfId="472" priority="196" operator="equal">
      <formula>#N/A</formula>
    </cfRule>
  </conditionalFormatting>
  <conditionalFormatting sqref="J55:J56">
    <cfRule type="cellIs" dxfId="471" priority="195" operator="equal">
      <formula>#N/A</formula>
    </cfRule>
  </conditionalFormatting>
  <conditionalFormatting sqref="J35">
    <cfRule type="cellIs" dxfId="470" priority="197" operator="equal">
      <formula>#N/A</formula>
    </cfRule>
  </conditionalFormatting>
  <conditionalFormatting sqref="J69">
    <cfRule type="cellIs" dxfId="469" priority="194" operator="equal">
      <formula>#N/A</formula>
    </cfRule>
  </conditionalFormatting>
  <conditionalFormatting sqref="J65">
    <cfRule type="cellIs" dxfId="468" priority="193" operator="equal">
      <formula>#N/A</formula>
    </cfRule>
  </conditionalFormatting>
  <conditionalFormatting sqref="J67">
    <cfRule type="cellIs" dxfId="467" priority="192" operator="equal">
      <formula>#N/A</formula>
    </cfRule>
  </conditionalFormatting>
  <conditionalFormatting sqref="J77">
    <cfRule type="cellIs" dxfId="466" priority="191" operator="equal">
      <formula>#N/A</formula>
    </cfRule>
  </conditionalFormatting>
  <conditionalFormatting sqref="J83">
    <cfRule type="cellIs" dxfId="465" priority="190" operator="equal">
      <formula>#N/A</formula>
    </cfRule>
  </conditionalFormatting>
  <conditionalFormatting sqref="J113">
    <cfRule type="cellIs" dxfId="464" priority="186" operator="equal">
      <formula>#N/A</formula>
    </cfRule>
  </conditionalFormatting>
  <conditionalFormatting sqref="J93">
    <cfRule type="cellIs" dxfId="463" priority="189" operator="equal">
      <formula>#N/A</formula>
    </cfRule>
  </conditionalFormatting>
  <conditionalFormatting sqref="J103">
    <cfRule type="cellIs" dxfId="462" priority="188" operator="equal">
      <formula>#N/A</formula>
    </cfRule>
  </conditionalFormatting>
  <conditionalFormatting sqref="J104">
    <cfRule type="cellIs" dxfId="461" priority="187" operator="equal">
      <formula>#N/A</formula>
    </cfRule>
  </conditionalFormatting>
  <conditionalFormatting sqref="J116">
    <cfRule type="cellIs" dxfId="460" priority="184" operator="equal">
      <formula>#N/A</formula>
    </cfRule>
  </conditionalFormatting>
  <conditionalFormatting sqref="J115">
    <cfRule type="cellIs" dxfId="459" priority="185" operator="equal">
      <formula>#N/A</formula>
    </cfRule>
  </conditionalFormatting>
  <conditionalFormatting sqref="J118">
    <cfRule type="cellIs" dxfId="458" priority="183" operator="equal">
      <formula>#N/A</formula>
    </cfRule>
  </conditionalFormatting>
  <conditionalFormatting sqref="J120">
    <cfRule type="cellIs" dxfId="457" priority="182" operator="equal">
      <formula>#N/A</formula>
    </cfRule>
  </conditionalFormatting>
  <conditionalFormatting sqref="J122">
    <cfRule type="cellIs" dxfId="456" priority="181" operator="equal">
      <formula>#N/A</formula>
    </cfRule>
  </conditionalFormatting>
  <conditionalFormatting sqref="J127">
    <cfRule type="cellIs" dxfId="455" priority="180" operator="equal">
      <formula>#N/A</formula>
    </cfRule>
  </conditionalFormatting>
  <conditionalFormatting sqref="J129">
    <cfRule type="cellIs" dxfId="454" priority="179" operator="equal">
      <formula>#N/A</formula>
    </cfRule>
  </conditionalFormatting>
  <conditionalFormatting sqref="J131">
    <cfRule type="cellIs" dxfId="453" priority="178" operator="equal">
      <formula>#N/A</formula>
    </cfRule>
  </conditionalFormatting>
  <conditionalFormatting sqref="J132">
    <cfRule type="cellIs" dxfId="452" priority="177" operator="equal">
      <formula>#N/A</formula>
    </cfRule>
  </conditionalFormatting>
  <conditionalFormatting sqref="J138">
    <cfRule type="cellIs" dxfId="451" priority="176" operator="equal">
      <formula>#N/A</formula>
    </cfRule>
  </conditionalFormatting>
  <conditionalFormatting sqref="J163">
    <cfRule type="cellIs" dxfId="450" priority="174" operator="equal">
      <formula>#N/A</formula>
    </cfRule>
  </conditionalFormatting>
  <conditionalFormatting sqref="J151">
    <cfRule type="cellIs" dxfId="449" priority="175" operator="equal">
      <formula>#N/A</formula>
    </cfRule>
  </conditionalFormatting>
  <conditionalFormatting sqref="J164">
    <cfRule type="cellIs" dxfId="448" priority="173" operator="equal">
      <formula>#N/A</formula>
    </cfRule>
  </conditionalFormatting>
  <conditionalFormatting sqref="J172">
    <cfRule type="cellIs" dxfId="447" priority="172" operator="equal">
      <formula>#N/A</formula>
    </cfRule>
  </conditionalFormatting>
  <conditionalFormatting sqref="J196">
    <cfRule type="cellIs" dxfId="446" priority="166" operator="equal">
      <formula>#N/A</formula>
    </cfRule>
  </conditionalFormatting>
  <conditionalFormatting sqref="J187">
    <cfRule type="cellIs" dxfId="445" priority="171" operator="equal">
      <formula>#N/A</formula>
    </cfRule>
  </conditionalFormatting>
  <conditionalFormatting sqref="J182">
    <cfRule type="cellIs" dxfId="444" priority="170" operator="equal">
      <formula>#N/A</formula>
    </cfRule>
  </conditionalFormatting>
  <conditionalFormatting sqref="J186">
    <cfRule type="cellIs" dxfId="443" priority="169" operator="equal">
      <formula>#N/A</formula>
    </cfRule>
  </conditionalFormatting>
  <conditionalFormatting sqref="J188">
    <cfRule type="cellIs" dxfId="442" priority="168" operator="equal">
      <formula>#N/A</formula>
    </cfRule>
  </conditionalFormatting>
  <conditionalFormatting sqref="J193">
    <cfRule type="cellIs" dxfId="441" priority="167" operator="equal">
      <formula>#N/A</formula>
    </cfRule>
  </conditionalFormatting>
  <conditionalFormatting sqref="J231">
    <cfRule type="cellIs" dxfId="440" priority="158" operator="equal">
      <formula>#N/A</formula>
    </cfRule>
  </conditionalFormatting>
  <conditionalFormatting sqref="J207">
    <cfRule type="cellIs" dxfId="439" priority="163" operator="equal">
      <formula>#N/A</formula>
    </cfRule>
  </conditionalFormatting>
  <conditionalFormatting sqref="J201">
    <cfRule type="cellIs" dxfId="438" priority="165" operator="equal">
      <formula>#N/A</formula>
    </cfRule>
  </conditionalFormatting>
  <conditionalFormatting sqref="J204">
    <cfRule type="cellIs" dxfId="437" priority="164" operator="equal">
      <formula>#N/A</formula>
    </cfRule>
  </conditionalFormatting>
  <conditionalFormatting sqref="J211">
    <cfRule type="cellIs" dxfId="436" priority="162" operator="equal">
      <formula>#N/A</formula>
    </cfRule>
  </conditionalFormatting>
  <conditionalFormatting sqref="J221">
    <cfRule type="cellIs" dxfId="435" priority="161" operator="equal">
      <formula>#N/A</formula>
    </cfRule>
  </conditionalFormatting>
  <conditionalFormatting sqref="J224">
    <cfRule type="cellIs" dxfId="434" priority="160" operator="equal">
      <formula>#N/A</formula>
    </cfRule>
  </conditionalFormatting>
  <conditionalFormatting sqref="J227">
    <cfRule type="cellIs" dxfId="433" priority="159" operator="equal">
      <formula>#N/A</formula>
    </cfRule>
  </conditionalFormatting>
  <conditionalFormatting sqref="J252">
    <cfRule type="cellIs" dxfId="432" priority="156" operator="equal">
      <formula>#N/A</formula>
    </cfRule>
  </conditionalFormatting>
  <conditionalFormatting sqref="J251">
    <cfRule type="cellIs" dxfId="431" priority="157" operator="equal">
      <formula>#N/A</formula>
    </cfRule>
  </conditionalFormatting>
  <conditionalFormatting sqref="G1:G2 G12:G61 G65:G93 G95:G109 G113:G132 G138:G235 G271:G1048576 G241:G265 G5:G6">
    <cfRule type="cellIs" dxfId="430" priority="150" operator="equal">
      <formula>92778</formula>
    </cfRule>
    <cfRule type="cellIs" dxfId="429" priority="151" operator="equal">
      <formula>92718</formula>
    </cfRule>
    <cfRule type="cellIs" dxfId="428" priority="152" operator="equal">
      <formula>92775</formula>
    </cfRule>
    <cfRule type="cellIs" dxfId="427" priority="153" operator="equal">
      <formula>92777</formula>
    </cfRule>
    <cfRule type="cellIs" dxfId="426" priority="154" operator="equal">
      <formula>92776</formula>
    </cfRule>
    <cfRule type="cellIs" dxfId="425" priority="155" operator="equal">
      <formula>95445</formula>
    </cfRule>
  </conditionalFormatting>
  <conditionalFormatting sqref="G94">
    <cfRule type="cellIs" dxfId="424" priority="144" operator="equal">
      <formula>92778</formula>
    </cfRule>
    <cfRule type="cellIs" dxfId="423" priority="145" operator="equal">
      <formula>92718</formula>
    </cfRule>
    <cfRule type="cellIs" dxfId="422" priority="146" operator="equal">
      <formula>92775</formula>
    </cfRule>
    <cfRule type="cellIs" dxfId="421" priority="147" operator="equal">
      <formula>92777</formula>
    </cfRule>
    <cfRule type="cellIs" dxfId="420" priority="148" operator="equal">
      <formula>92776</formula>
    </cfRule>
    <cfRule type="cellIs" dxfId="419" priority="149" operator="equal">
      <formula>95445</formula>
    </cfRule>
  </conditionalFormatting>
  <conditionalFormatting sqref="J110">
    <cfRule type="cellIs" dxfId="418" priority="143" operator="equal">
      <formula>#N/A</formula>
    </cfRule>
  </conditionalFormatting>
  <conditionalFormatting sqref="G110">
    <cfRule type="cellIs" dxfId="417" priority="137" operator="equal">
      <formula>92778</formula>
    </cfRule>
    <cfRule type="cellIs" dxfId="416" priority="138" operator="equal">
      <formula>92718</formula>
    </cfRule>
    <cfRule type="cellIs" dxfId="415" priority="139" operator="equal">
      <formula>92775</formula>
    </cfRule>
    <cfRule type="cellIs" dxfId="414" priority="140" operator="equal">
      <formula>92777</formula>
    </cfRule>
    <cfRule type="cellIs" dxfId="413" priority="141" operator="equal">
      <formula>92776</formula>
    </cfRule>
    <cfRule type="cellIs" dxfId="412" priority="142" operator="equal">
      <formula>95445</formula>
    </cfRule>
  </conditionalFormatting>
  <conditionalFormatting sqref="G112">
    <cfRule type="cellIs" dxfId="411" priority="131" operator="equal">
      <formula>92778</formula>
    </cfRule>
    <cfRule type="cellIs" dxfId="410" priority="132" operator="equal">
      <formula>92718</formula>
    </cfRule>
    <cfRule type="cellIs" dxfId="409" priority="133" operator="equal">
      <formula>92775</formula>
    </cfRule>
    <cfRule type="cellIs" dxfId="408" priority="134" operator="equal">
      <formula>92777</formula>
    </cfRule>
    <cfRule type="cellIs" dxfId="407" priority="135" operator="equal">
      <formula>92776</formula>
    </cfRule>
    <cfRule type="cellIs" dxfId="406" priority="136" operator="equal">
      <formula>95445</formula>
    </cfRule>
  </conditionalFormatting>
  <conditionalFormatting sqref="G111">
    <cfRule type="cellIs" dxfId="405" priority="125" operator="equal">
      <formula>92778</formula>
    </cfRule>
    <cfRule type="cellIs" dxfId="404" priority="126" operator="equal">
      <formula>92718</formula>
    </cfRule>
    <cfRule type="cellIs" dxfId="403" priority="127" operator="equal">
      <formula>92775</formula>
    </cfRule>
    <cfRule type="cellIs" dxfId="402" priority="128" operator="equal">
      <formula>92777</formula>
    </cfRule>
    <cfRule type="cellIs" dxfId="401" priority="129" operator="equal">
      <formula>92776</formula>
    </cfRule>
    <cfRule type="cellIs" dxfId="400" priority="130" operator="equal">
      <formula>95445</formula>
    </cfRule>
  </conditionalFormatting>
  <conditionalFormatting sqref="G63">
    <cfRule type="cellIs" dxfId="399" priority="106" operator="equal">
      <formula>92778</formula>
    </cfRule>
    <cfRule type="cellIs" dxfId="398" priority="107" operator="equal">
      <formula>92718</formula>
    </cfRule>
    <cfRule type="cellIs" dxfId="397" priority="108" operator="equal">
      <formula>92775</formula>
    </cfRule>
    <cfRule type="cellIs" dxfId="396" priority="109" operator="equal">
      <formula>92777</formula>
    </cfRule>
    <cfRule type="cellIs" dxfId="395" priority="110" operator="equal">
      <formula>92776</formula>
    </cfRule>
    <cfRule type="cellIs" dxfId="394" priority="111" operator="equal">
      <formula>95445</formula>
    </cfRule>
  </conditionalFormatting>
  <conditionalFormatting sqref="J62">
    <cfRule type="cellIs" dxfId="393" priority="124" operator="equal">
      <formula>#N/A</formula>
    </cfRule>
  </conditionalFormatting>
  <conditionalFormatting sqref="G62">
    <cfRule type="cellIs" dxfId="392" priority="118" operator="equal">
      <formula>92778</formula>
    </cfRule>
    <cfRule type="cellIs" dxfId="391" priority="119" operator="equal">
      <formula>92718</formula>
    </cfRule>
    <cfRule type="cellIs" dxfId="390" priority="120" operator="equal">
      <formula>92775</formula>
    </cfRule>
    <cfRule type="cellIs" dxfId="389" priority="121" operator="equal">
      <formula>92777</formula>
    </cfRule>
    <cfRule type="cellIs" dxfId="388" priority="122" operator="equal">
      <formula>92776</formula>
    </cfRule>
    <cfRule type="cellIs" dxfId="387" priority="123" operator="equal">
      <formula>95445</formula>
    </cfRule>
  </conditionalFormatting>
  <conditionalFormatting sqref="G64">
    <cfRule type="cellIs" dxfId="386" priority="112" operator="equal">
      <formula>92778</formula>
    </cfRule>
    <cfRule type="cellIs" dxfId="385" priority="113" operator="equal">
      <formula>92718</formula>
    </cfRule>
    <cfRule type="cellIs" dxfId="384" priority="114" operator="equal">
      <formula>92775</formula>
    </cfRule>
    <cfRule type="cellIs" dxfId="383" priority="115" operator="equal">
      <formula>92777</formula>
    </cfRule>
    <cfRule type="cellIs" dxfId="382" priority="116" operator="equal">
      <formula>92776</formula>
    </cfRule>
    <cfRule type="cellIs" dxfId="381" priority="117" operator="equal">
      <formula>95445</formula>
    </cfRule>
  </conditionalFormatting>
  <conditionalFormatting sqref="G133:G137">
    <cfRule type="cellIs" dxfId="380" priority="100" operator="equal">
      <formula>92778</formula>
    </cfRule>
    <cfRule type="cellIs" dxfId="379" priority="101" operator="equal">
      <formula>92718</formula>
    </cfRule>
    <cfRule type="cellIs" dxfId="378" priority="102" operator="equal">
      <formula>92775</formula>
    </cfRule>
    <cfRule type="cellIs" dxfId="377" priority="103" operator="equal">
      <formula>92777</formula>
    </cfRule>
    <cfRule type="cellIs" dxfId="376" priority="104" operator="equal">
      <formula>92776</formula>
    </cfRule>
    <cfRule type="cellIs" dxfId="375" priority="105" operator="equal">
      <formula>95445</formula>
    </cfRule>
  </conditionalFormatting>
  <conditionalFormatting sqref="J46">
    <cfRule type="cellIs" dxfId="374" priority="97" operator="equal">
      <formula>#N/A</formula>
    </cfRule>
  </conditionalFormatting>
  <conditionalFormatting sqref="J30:J34">
    <cfRule type="cellIs" dxfId="373" priority="99" operator="equal">
      <formula>#N/A</formula>
    </cfRule>
  </conditionalFormatting>
  <conditionalFormatting sqref="J47:J53">
    <cfRule type="cellIs" dxfId="372" priority="95" operator="equal">
      <formula>#N/A</formula>
    </cfRule>
  </conditionalFormatting>
  <conditionalFormatting sqref="J36:J44">
    <cfRule type="cellIs" dxfId="371" priority="98" operator="equal">
      <formula>#N/A</formula>
    </cfRule>
  </conditionalFormatting>
  <conditionalFormatting sqref="J54">
    <cfRule type="cellIs" dxfId="370" priority="96" operator="equal">
      <formula>#N/A</formula>
    </cfRule>
  </conditionalFormatting>
  <conditionalFormatting sqref="J57:J61">
    <cfRule type="cellIs" dxfId="369" priority="94" operator="equal">
      <formula>#N/A</formula>
    </cfRule>
  </conditionalFormatting>
  <conditionalFormatting sqref="J63:J64">
    <cfRule type="cellIs" dxfId="368" priority="93" operator="equal">
      <formula>#N/A</formula>
    </cfRule>
  </conditionalFormatting>
  <conditionalFormatting sqref="J66">
    <cfRule type="cellIs" dxfId="367" priority="92" operator="equal">
      <formula>#N/A</formula>
    </cfRule>
  </conditionalFormatting>
  <conditionalFormatting sqref="J68">
    <cfRule type="cellIs" dxfId="366" priority="91" operator="equal">
      <formula>#N/A</formula>
    </cfRule>
  </conditionalFormatting>
  <conditionalFormatting sqref="J72:J75">
    <cfRule type="cellIs" dxfId="365" priority="90" operator="equal">
      <formula>#N/A</formula>
    </cfRule>
  </conditionalFormatting>
  <conditionalFormatting sqref="J78:J82">
    <cfRule type="cellIs" dxfId="364" priority="89" operator="equal">
      <formula>#N/A</formula>
    </cfRule>
  </conditionalFormatting>
  <conditionalFormatting sqref="J84:J92">
    <cfRule type="cellIs" dxfId="363" priority="88" operator="equal">
      <formula>#N/A</formula>
    </cfRule>
  </conditionalFormatting>
  <conditionalFormatting sqref="J95:J101">
    <cfRule type="cellIs" dxfId="362" priority="87" operator="equal">
      <formula>#N/A</formula>
    </cfRule>
  </conditionalFormatting>
  <conditionalFormatting sqref="J105:J109">
    <cfRule type="cellIs" dxfId="361" priority="86" operator="equal">
      <formula>#N/A</formula>
    </cfRule>
  </conditionalFormatting>
  <conditionalFormatting sqref="J111:J112">
    <cfRule type="cellIs" dxfId="360" priority="85" operator="equal">
      <formula>#N/A</formula>
    </cfRule>
  </conditionalFormatting>
  <conditionalFormatting sqref="J94">
    <cfRule type="cellIs" dxfId="359" priority="84" operator="equal">
      <formula>#N/A</formula>
    </cfRule>
  </conditionalFormatting>
  <conditionalFormatting sqref="J102">
    <cfRule type="cellIs" dxfId="358" priority="83" operator="equal">
      <formula>#N/A</formula>
    </cfRule>
  </conditionalFormatting>
  <conditionalFormatting sqref="J114">
    <cfRule type="cellIs" dxfId="357" priority="82" operator="equal">
      <formula>#N/A</formula>
    </cfRule>
  </conditionalFormatting>
  <conditionalFormatting sqref="J117">
    <cfRule type="cellIs" dxfId="356" priority="81" operator="equal">
      <formula>#N/A</formula>
    </cfRule>
  </conditionalFormatting>
  <conditionalFormatting sqref="J119">
    <cfRule type="cellIs" dxfId="355" priority="80" operator="equal">
      <formula>#N/A</formula>
    </cfRule>
  </conditionalFormatting>
  <conditionalFormatting sqref="J121">
    <cfRule type="cellIs" dxfId="354" priority="79" operator="equal">
      <formula>#N/A</formula>
    </cfRule>
  </conditionalFormatting>
  <conditionalFormatting sqref="J123">
    <cfRule type="cellIs" dxfId="353" priority="78" operator="equal">
      <formula>#N/A</formula>
    </cfRule>
  </conditionalFormatting>
  <conditionalFormatting sqref="J124">
    <cfRule type="cellIs" dxfId="352" priority="77" operator="equal">
      <formula>#N/A</formula>
    </cfRule>
  </conditionalFormatting>
  <conditionalFormatting sqref="J128">
    <cfRule type="cellIs" dxfId="351" priority="76" operator="equal">
      <formula>#N/A</formula>
    </cfRule>
  </conditionalFormatting>
  <conditionalFormatting sqref="J130">
    <cfRule type="cellIs" dxfId="350" priority="75" operator="equal">
      <formula>#N/A</formula>
    </cfRule>
  </conditionalFormatting>
  <conditionalFormatting sqref="J133:J137">
    <cfRule type="cellIs" dxfId="349" priority="74" operator="equal">
      <formula>#N/A</formula>
    </cfRule>
  </conditionalFormatting>
  <conditionalFormatting sqref="J153:J161">
    <cfRule type="cellIs" dxfId="348" priority="70" operator="equal">
      <formula>#N/A</formula>
    </cfRule>
  </conditionalFormatting>
  <conditionalFormatting sqref="J139:J150">
    <cfRule type="cellIs" dxfId="347" priority="73" operator="equal">
      <formula>#N/A</formula>
    </cfRule>
  </conditionalFormatting>
  <conditionalFormatting sqref="J152">
    <cfRule type="cellIs" dxfId="346" priority="72" operator="equal">
      <formula>#N/A</formula>
    </cfRule>
  </conditionalFormatting>
  <conditionalFormatting sqref="J162">
    <cfRule type="cellIs" dxfId="345" priority="71" operator="equal">
      <formula>#N/A</formula>
    </cfRule>
  </conditionalFormatting>
  <conditionalFormatting sqref="J165:J171">
    <cfRule type="cellIs" dxfId="344" priority="69" operator="equal">
      <formula>#N/A</formula>
    </cfRule>
  </conditionalFormatting>
  <conditionalFormatting sqref="J173:J181">
    <cfRule type="cellIs" dxfId="343" priority="68" operator="equal">
      <formula>#N/A</formula>
    </cfRule>
  </conditionalFormatting>
  <conditionalFormatting sqref="J183:J185">
    <cfRule type="cellIs" dxfId="342" priority="67" operator="equal">
      <formula>#N/A</formula>
    </cfRule>
  </conditionalFormatting>
  <conditionalFormatting sqref="J189:J192">
    <cfRule type="cellIs" dxfId="341" priority="66" operator="equal">
      <formula>#N/A</formula>
    </cfRule>
  </conditionalFormatting>
  <conditionalFormatting sqref="J197:J200">
    <cfRule type="cellIs" dxfId="340" priority="63" operator="equal">
      <formula>#N/A</formula>
    </cfRule>
  </conditionalFormatting>
  <conditionalFormatting sqref="J194:J195">
    <cfRule type="cellIs" dxfId="339" priority="65" operator="equal">
      <formula>#N/A</formula>
    </cfRule>
  </conditionalFormatting>
  <conditionalFormatting sqref="J202:J203">
    <cfRule type="cellIs" dxfId="338" priority="64" operator="equal">
      <formula>#N/A</formula>
    </cfRule>
  </conditionalFormatting>
  <conditionalFormatting sqref="G270">
    <cfRule type="cellIs" dxfId="337" priority="45" operator="equal">
      <formula>92778</formula>
    </cfRule>
    <cfRule type="cellIs" dxfId="336" priority="46" operator="equal">
      <formula>92718</formula>
    </cfRule>
    <cfRule type="cellIs" dxfId="335" priority="47" operator="equal">
      <formula>92775</formula>
    </cfRule>
    <cfRule type="cellIs" dxfId="334" priority="48" operator="equal">
      <formula>92777</formula>
    </cfRule>
    <cfRule type="cellIs" dxfId="333" priority="49" operator="equal">
      <formula>92776</formula>
    </cfRule>
    <cfRule type="cellIs" dxfId="332" priority="50" operator="equal">
      <formula>95445</formula>
    </cfRule>
  </conditionalFormatting>
  <conditionalFormatting sqref="G267:G268">
    <cfRule type="cellIs" dxfId="331" priority="57" operator="equal">
      <formula>92778</formula>
    </cfRule>
    <cfRule type="cellIs" dxfId="330" priority="58" operator="equal">
      <formula>92718</formula>
    </cfRule>
    <cfRule type="cellIs" dxfId="329" priority="59" operator="equal">
      <formula>92775</formula>
    </cfRule>
    <cfRule type="cellIs" dxfId="328" priority="60" operator="equal">
      <formula>92777</formula>
    </cfRule>
    <cfRule type="cellIs" dxfId="327" priority="61" operator="equal">
      <formula>92776</formula>
    </cfRule>
    <cfRule type="cellIs" dxfId="326" priority="62" operator="equal">
      <formula>95445</formula>
    </cfRule>
  </conditionalFormatting>
  <conditionalFormatting sqref="G269">
    <cfRule type="cellIs" dxfId="325" priority="51" operator="equal">
      <formula>92778</formula>
    </cfRule>
    <cfRule type="cellIs" dxfId="324" priority="52" operator="equal">
      <formula>92718</formula>
    </cfRule>
    <cfRule type="cellIs" dxfId="323" priority="53" operator="equal">
      <formula>92775</formula>
    </cfRule>
    <cfRule type="cellIs" dxfId="322" priority="54" operator="equal">
      <formula>92777</formula>
    </cfRule>
    <cfRule type="cellIs" dxfId="321" priority="55" operator="equal">
      <formula>92776</formula>
    </cfRule>
    <cfRule type="cellIs" dxfId="320" priority="56" operator="equal">
      <formula>95445</formula>
    </cfRule>
  </conditionalFormatting>
  <conditionalFormatting sqref="J236:J240">
    <cfRule type="cellIs" dxfId="319" priority="44" operator="equal">
      <formula>#N/A</formula>
    </cfRule>
  </conditionalFormatting>
  <conditionalFormatting sqref="G236:G240">
    <cfRule type="cellIs" dxfId="318" priority="38" operator="equal">
      <formula>92778</formula>
    </cfRule>
    <cfRule type="cellIs" dxfId="317" priority="39" operator="equal">
      <formula>92718</formula>
    </cfRule>
    <cfRule type="cellIs" dxfId="316" priority="40" operator="equal">
      <formula>92775</formula>
    </cfRule>
    <cfRule type="cellIs" dxfId="315" priority="41" operator="equal">
      <formula>92777</formula>
    </cfRule>
    <cfRule type="cellIs" dxfId="314" priority="42" operator="equal">
      <formula>92776</formula>
    </cfRule>
    <cfRule type="cellIs" dxfId="313" priority="43" operator="equal">
      <formula>95445</formula>
    </cfRule>
  </conditionalFormatting>
  <conditionalFormatting sqref="G7:G11">
    <cfRule type="cellIs" dxfId="312" priority="32" operator="equal">
      <formula>92778</formula>
    </cfRule>
    <cfRule type="cellIs" dxfId="311" priority="33" operator="equal">
      <formula>92718</formula>
    </cfRule>
    <cfRule type="cellIs" dxfId="310" priority="34" operator="equal">
      <formula>92775</formula>
    </cfRule>
    <cfRule type="cellIs" dxfId="309" priority="35" operator="equal">
      <formula>92777</formula>
    </cfRule>
    <cfRule type="cellIs" dxfId="308" priority="36" operator="equal">
      <formula>92776</formula>
    </cfRule>
    <cfRule type="cellIs" dxfId="307" priority="37" operator="equal">
      <formula>95445</formula>
    </cfRule>
  </conditionalFormatting>
  <conditionalFormatting sqref="J205:J206">
    <cfRule type="cellIs" dxfId="306" priority="31" operator="equal">
      <formula>#N/A</formula>
    </cfRule>
  </conditionalFormatting>
  <conditionalFormatting sqref="J208:J210">
    <cfRule type="cellIs" dxfId="305" priority="30" operator="equal">
      <formula>#N/A</formula>
    </cfRule>
  </conditionalFormatting>
  <conditionalFormatting sqref="J212:J220">
    <cfRule type="cellIs" dxfId="304" priority="29" operator="equal">
      <formula>#N/A</formula>
    </cfRule>
  </conditionalFormatting>
  <conditionalFormatting sqref="J222:J223">
    <cfRule type="cellIs" dxfId="303" priority="28" operator="equal">
      <formula>#N/A</formula>
    </cfRule>
  </conditionalFormatting>
  <conditionalFormatting sqref="J225:J226">
    <cfRule type="cellIs" dxfId="302" priority="27" operator="equal">
      <formula>#N/A</formula>
    </cfRule>
  </conditionalFormatting>
  <conditionalFormatting sqref="J228:J230">
    <cfRule type="cellIs" dxfId="301" priority="26" operator="equal">
      <formula>#N/A</formula>
    </cfRule>
  </conditionalFormatting>
  <conditionalFormatting sqref="J232:J234">
    <cfRule type="cellIs" dxfId="300" priority="25" operator="equal">
      <formula>#N/A</formula>
    </cfRule>
  </conditionalFormatting>
  <conditionalFormatting sqref="G3">
    <cfRule type="cellIs" dxfId="299" priority="7" operator="equal">
      <formula>92778</formula>
    </cfRule>
    <cfRule type="cellIs" dxfId="298" priority="8" operator="equal">
      <formula>92718</formula>
    </cfRule>
    <cfRule type="cellIs" dxfId="297" priority="9" operator="equal">
      <formula>92775</formula>
    </cfRule>
    <cfRule type="cellIs" dxfId="296" priority="10" operator="equal">
      <formula>92777</formula>
    </cfRule>
    <cfRule type="cellIs" dxfId="295" priority="11" operator="equal">
      <formula>92776</formula>
    </cfRule>
    <cfRule type="cellIs" dxfId="294" priority="12" operator="equal">
      <formula>95445</formula>
    </cfRule>
  </conditionalFormatting>
  <conditionalFormatting sqref="G4">
    <cfRule type="cellIs" dxfId="293" priority="1" operator="equal">
      <formula>92778</formula>
    </cfRule>
    <cfRule type="cellIs" dxfId="292" priority="2" operator="equal">
      <formula>92718</formula>
    </cfRule>
    <cfRule type="cellIs" dxfId="291" priority="3" operator="equal">
      <formula>92775</formula>
    </cfRule>
    <cfRule type="cellIs" dxfId="290" priority="4" operator="equal">
      <formula>92777</formula>
    </cfRule>
    <cfRule type="cellIs" dxfId="289" priority="5" operator="equal">
      <formula>92776</formula>
    </cfRule>
    <cfRule type="cellIs" dxfId="288" priority="6" operator="equal">
      <formula>95445</formula>
    </cfRule>
  </conditionalFormatting>
  <dataValidations count="3">
    <dataValidation type="list" allowBlank="1" showInputMessage="1" showErrorMessage="1" sqref="C15:C20 C24:C27 C30:C34 C36:C44 C46:C54 C57:C61 C63:C64 C66 C68 C72:C75 C78:C82 C84:C92 C94:C102 C105:C109 C111:C112 C114 C117 C119 C121 C123:C124 C128 C130 C133:C137 C139:C150 C152:C162 C165:C171 C173:C181 C183:C185 C187 C189:C192 C194:C195 C197:C200 C202:C203 C205:C206 C208:C210 C212:C220 C222:C223 C225:C226 C228:C230 C232:C234 C252 C244 C246:C250 C237:C240">
      <formula1>"BDI 01, BDI 02"</formula1>
    </dataValidation>
    <dataValidation type="list" allowBlank="1" showInputMessage="1" showErrorMessage="1" sqref="E267:E270 E14:E253">
      <formula1>"AGESUL,SINAPI,SBC,SINDUSCON,SEINFRA,COMPOSIÇÃO,COTAÇÃO"</formula1>
    </dataValidation>
    <dataValidation type="list" allowBlank="1" showInputMessage="1" showErrorMessage="1" sqref="D68:D69 D244 D252 D94:D102 D78:D82 D72:D75 D36:D44 D57:D61 D66 D15:D20 D111:D112 D84:D92 D123:D125 D114 D117 D119 D121 D128 D130 D30:D34 D133:D137 D165:D171 D139:D150 D152:D162 D246:D250 D24:D27 D46:D54 D105:D109 D63:D64 D173:D234 D267:D270 D237:D240">
      <formula1>"SERVIÇO,INSUMO"</formula1>
    </dataValidation>
  </dataValidations>
  <printOptions horizontalCentered="1"/>
  <pageMargins left="0.7" right="0.7" top="0.75" bottom="0.75" header="0.3" footer="0.3"/>
  <pageSetup paperSize="9" scale="68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4" tint="0.79998168889431442"/>
    <pageSetUpPr fitToPage="1"/>
  </sheetPr>
  <dimension ref="A1:T278"/>
  <sheetViews>
    <sheetView tabSelected="1" view="pageBreakPreview" zoomScaleNormal="100" zoomScaleSheetLayoutView="100" workbookViewId="0">
      <selection activeCell="H8" sqref="H8"/>
    </sheetView>
  </sheetViews>
  <sheetFormatPr defaultColWidth="9.140625" defaultRowHeight="15" x14ac:dyDescent="0.25"/>
  <cols>
    <col min="1" max="1" width="6.7109375" style="73" customWidth="1"/>
    <col min="2" max="3" width="10" style="2" customWidth="1"/>
    <col min="4" max="4" width="15.42578125" style="2" customWidth="1"/>
    <col min="5" max="5" width="13.7109375" style="331" customWidth="1"/>
    <col min="6" max="6" width="8.7109375" style="2" hidden="1" customWidth="1"/>
    <col min="7" max="7" width="14.42578125" style="25" customWidth="1"/>
    <col min="8" max="8" width="63.42578125" style="3" customWidth="1"/>
    <col min="9" max="9" width="11.5703125" style="2" customWidth="1"/>
    <col min="10" max="10" width="13.5703125" style="23" customWidth="1"/>
    <col min="11" max="11" width="15.5703125" style="56" customWidth="1"/>
    <col min="12" max="12" width="14.140625" style="56" hidden="1" customWidth="1"/>
    <col min="13" max="13" width="17.140625" style="23" customWidth="1"/>
    <col min="14" max="14" width="16.5703125" style="23" hidden="1" customWidth="1"/>
    <col min="15" max="15" width="18.85546875" style="23" customWidth="1"/>
    <col min="16" max="16" width="20.5703125" style="23" hidden="1" customWidth="1"/>
    <col min="17" max="17" width="10.5703125" style="73" bestFit="1" customWidth="1"/>
    <col min="18" max="16384" width="9.140625" style="2"/>
  </cols>
  <sheetData>
    <row r="1" spans="2:20" s="73" customFormat="1" ht="12" customHeight="1" x14ac:dyDescent="0.25">
      <c r="E1" s="329"/>
      <c r="G1" s="150"/>
      <c r="H1" s="151"/>
      <c r="J1" s="152"/>
      <c r="K1" s="153"/>
      <c r="L1" s="153"/>
      <c r="M1" s="152"/>
      <c r="N1" s="152"/>
      <c r="O1" s="152"/>
      <c r="P1" s="152"/>
    </row>
    <row r="2" spans="2:20" ht="20.25" customHeight="1" x14ac:dyDescent="0.25">
      <c r="B2" s="165"/>
      <c r="C2" s="165"/>
      <c r="D2" s="165"/>
      <c r="E2" s="474" t="s">
        <v>1</v>
      </c>
      <c r="F2" s="166"/>
      <c r="G2" s="167"/>
      <c r="H2" s="168"/>
      <c r="I2" s="169"/>
      <c r="J2" s="170"/>
      <c r="K2" s="171"/>
      <c r="L2" s="171"/>
      <c r="M2" s="170"/>
      <c r="N2" s="170"/>
      <c r="O2" s="170"/>
      <c r="P2" s="170"/>
    </row>
    <row r="3" spans="2:20" ht="20.25" customHeight="1" x14ac:dyDescent="0.25">
      <c r="B3" s="73"/>
      <c r="C3" s="73"/>
      <c r="D3" s="73"/>
      <c r="E3" s="475" t="s">
        <v>87</v>
      </c>
      <c r="F3" s="172"/>
      <c r="G3" s="173"/>
      <c r="H3" s="163"/>
      <c r="I3" s="174"/>
      <c r="J3" s="175"/>
      <c r="K3" s="176"/>
      <c r="L3" s="176"/>
      <c r="M3" s="175"/>
      <c r="N3" s="175"/>
      <c r="O3" s="175"/>
      <c r="P3" s="175"/>
    </row>
    <row r="4" spans="2:20" ht="20.25" customHeight="1" x14ac:dyDescent="0.2">
      <c r="B4" s="177"/>
      <c r="C4" s="177"/>
      <c r="D4" s="177"/>
      <c r="E4" s="476" t="s">
        <v>29</v>
      </c>
      <c r="F4" s="178"/>
      <c r="G4" s="179"/>
      <c r="H4" s="180"/>
      <c r="I4" s="181"/>
      <c r="J4" s="182"/>
      <c r="K4" s="183"/>
      <c r="L4" s="183"/>
      <c r="M4" s="182"/>
      <c r="N4" s="182"/>
      <c r="O4" s="182"/>
      <c r="P4" s="182"/>
    </row>
    <row r="5" spans="2:20" ht="18" x14ac:dyDescent="0.25">
      <c r="B5" s="548" t="s">
        <v>16</v>
      </c>
      <c r="C5" s="548"/>
      <c r="D5" s="548"/>
      <c r="E5" s="549"/>
      <c r="F5" s="548"/>
      <c r="G5" s="548"/>
      <c r="H5" s="548"/>
      <c r="I5" s="548"/>
      <c r="J5" s="548"/>
      <c r="K5" s="548"/>
      <c r="L5" s="548"/>
      <c r="M5" s="548"/>
      <c r="N5" s="548"/>
      <c r="O5" s="550"/>
      <c r="P5" s="184"/>
    </row>
    <row r="6" spans="2:20" x14ac:dyDescent="0.25">
      <c r="B6" s="185" t="s">
        <v>51</v>
      </c>
      <c r="C6" s="36" t="s">
        <v>513</v>
      </c>
      <c r="D6" s="403"/>
      <c r="E6" s="330"/>
      <c r="F6" s="186"/>
      <c r="G6" s="162"/>
      <c r="H6" s="24"/>
      <c r="I6" s="24"/>
      <c r="J6" s="58"/>
      <c r="K6" s="164"/>
      <c r="L6" s="164"/>
      <c r="M6" s="551" t="s">
        <v>40</v>
      </c>
      <c r="N6" s="552"/>
      <c r="O6" s="552"/>
      <c r="P6" s="187"/>
    </row>
    <row r="7" spans="2:20" ht="15" customHeight="1" x14ac:dyDescent="0.15">
      <c r="B7" s="185" t="s">
        <v>52</v>
      </c>
      <c r="C7" s="36" t="s">
        <v>89</v>
      </c>
      <c r="D7" s="403"/>
      <c r="E7" s="330"/>
      <c r="F7" s="186"/>
      <c r="G7" s="162"/>
      <c r="H7" s="24"/>
      <c r="I7" s="24"/>
      <c r="J7" s="58"/>
      <c r="K7" s="164"/>
      <c r="L7" s="164"/>
      <c r="M7" s="504"/>
      <c r="N7" s="505"/>
      <c r="O7" s="505"/>
      <c r="P7" s="506"/>
    </row>
    <row r="8" spans="2:20" x14ac:dyDescent="0.15">
      <c r="B8" s="185" t="s">
        <v>53</v>
      </c>
      <c r="C8" s="36" t="s">
        <v>697</v>
      </c>
      <c r="D8" s="403"/>
      <c r="E8" s="330"/>
      <c r="F8" s="186"/>
      <c r="G8" s="162"/>
      <c r="H8" s="24"/>
      <c r="I8" s="24"/>
      <c r="J8" s="58"/>
      <c r="K8" s="164"/>
      <c r="L8" s="188"/>
      <c r="M8" s="504"/>
      <c r="N8" s="505"/>
      <c r="O8" s="505"/>
      <c r="P8" s="506"/>
    </row>
    <row r="9" spans="2:20" ht="15.75" customHeight="1" x14ac:dyDescent="0.15">
      <c r="B9" s="185" t="s">
        <v>922</v>
      </c>
      <c r="C9" s="458">
        <v>0.22215521483994083</v>
      </c>
      <c r="D9" s="185" t="s">
        <v>923</v>
      </c>
      <c r="E9" s="458">
        <v>0.21995751677557607</v>
      </c>
      <c r="F9" s="186"/>
      <c r="G9" s="162"/>
      <c r="H9" s="24"/>
      <c r="I9" s="24"/>
      <c r="J9" s="58"/>
      <c r="K9" s="164"/>
      <c r="L9" s="188"/>
      <c r="M9" s="572" t="s">
        <v>1079</v>
      </c>
      <c r="N9" s="573"/>
      <c r="O9" s="573"/>
      <c r="P9" s="506"/>
    </row>
    <row r="10" spans="2:20" x14ac:dyDescent="0.15">
      <c r="B10" s="185" t="s">
        <v>54</v>
      </c>
      <c r="C10" s="36" t="s">
        <v>1082</v>
      </c>
      <c r="D10" s="403"/>
      <c r="E10" s="330"/>
      <c r="F10" s="186"/>
      <c r="G10" s="162"/>
      <c r="H10" s="24"/>
      <c r="I10" s="24"/>
      <c r="J10" s="58"/>
      <c r="K10" s="164"/>
      <c r="L10" s="188"/>
      <c r="M10" s="574"/>
      <c r="N10" s="575"/>
      <c r="O10" s="575"/>
      <c r="P10" s="509"/>
    </row>
    <row r="11" spans="2:20" x14ac:dyDescent="0.25">
      <c r="B11" s="185" t="s">
        <v>55</v>
      </c>
      <c r="C11" s="36" t="s">
        <v>109</v>
      </c>
      <c r="D11" s="403"/>
      <c r="E11" s="330"/>
      <c r="F11" s="186"/>
      <c r="G11" s="162"/>
      <c r="H11" s="24"/>
      <c r="I11" s="24"/>
      <c r="J11" s="58"/>
      <c r="K11" s="164"/>
      <c r="L11" s="355"/>
      <c r="M11" s="356" t="s">
        <v>39</v>
      </c>
      <c r="N11" s="559">
        <v>45058</v>
      </c>
      <c r="O11" s="560"/>
      <c r="P11" s="189">
        <v>44652</v>
      </c>
    </row>
    <row r="12" spans="2:20" x14ac:dyDescent="0.25">
      <c r="B12" s="165"/>
      <c r="C12" s="165"/>
      <c r="D12" s="165"/>
      <c r="E12" s="357"/>
      <c r="F12" s="358"/>
      <c r="G12" s="359"/>
      <c r="H12" s="360"/>
      <c r="I12" s="361"/>
      <c r="J12" s="362"/>
      <c r="K12" s="363"/>
      <c r="L12" s="363"/>
      <c r="M12" s="364" t="s">
        <v>427</v>
      </c>
      <c r="N12" s="366"/>
      <c r="O12" s="365" t="s">
        <v>426</v>
      </c>
      <c r="P12" s="235" t="s">
        <v>1083</v>
      </c>
      <c r="S12" s="568"/>
      <c r="T12" s="569"/>
    </row>
    <row r="13" spans="2:20" ht="21" x14ac:dyDescent="0.25">
      <c r="B13" s="367" t="s">
        <v>36</v>
      </c>
      <c r="C13" s="367" t="s">
        <v>63</v>
      </c>
      <c r="D13" s="367" t="s">
        <v>45</v>
      </c>
      <c r="E13" s="368" t="s">
        <v>43</v>
      </c>
      <c r="F13" s="367" t="s">
        <v>143</v>
      </c>
      <c r="G13" s="367" t="s">
        <v>31</v>
      </c>
      <c r="H13" s="367" t="s">
        <v>44</v>
      </c>
      <c r="I13" s="367" t="s">
        <v>32</v>
      </c>
      <c r="J13" s="369" t="s">
        <v>33</v>
      </c>
      <c r="K13" s="370" t="s">
        <v>273</v>
      </c>
      <c r="L13" s="370" t="s">
        <v>1070</v>
      </c>
      <c r="M13" s="218" t="s">
        <v>1071</v>
      </c>
      <c r="N13" s="218" t="s">
        <v>274</v>
      </c>
      <c r="O13" s="218" t="s">
        <v>276</v>
      </c>
      <c r="P13" s="106" t="s">
        <v>277</v>
      </c>
      <c r="Q13" s="218" t="s">
        <v>284</v>
      </c>
      <c r="R13" s="514" t="s">
        <v>306</v>
      </c>
      <c r="S13" s="570"/>
      <c r="T13" s="571"/>
    </row>
    <row r="14" spans="2:20" x14ac:dyDescent="0.25">
      <c r="B14" s="52" t="s">
        <v>11</v>
      </c>
      <c r="C14" s="52"/>
      <c r="D14" s="52"/>
      <c r="E14" s="324"/>
      <c r="F14" s="52"/>
      <c r="G14" s="52"/>
      <c r="H14" s="107" t="s">
        <v>485</v>
      </c>
      <c r="I14" s="197"/>
      <c r="J14" s="198"/>
      <c r="K14" s="199"/>
      <c r="L14" s="199"/>
      <c r="M14" s="198"/>
      <c r="N14" s="198"/>
      <c r="O14" s="200">
        <v>27826.579999999994</v>
      </c>
      <c r="P14" s="200" t="e">
        <v>#REF!</v>
      </c>
    </row>
    <row r="15" spans="2:20" s="73" customFormat="1" x14ac:dyDescent="0.25">
      <c r="B15" s="192" t="s">
        <v>12</v>
      </c>
      <c r="C15" s="192" t="s">
        <v>795</v>
      </c>
      <c r="D15" s="192" t="s">
        <v>46</v>
      </c>
      <c r="E15" s="325" t="s">
        <v>48</v>
      </c>
      <c r="F15" s="192" t="s">
        <v>12</v>
      </c>
      <c r="G15" s="201">
        <v>101000101</v>
      </c>
      <c r="H15" s="191" t="s">
        <v>1084</v>
      </c>
      <c r="I15" s="192" t="s">
        <v>38</v>
      </c>
      <c r="J15" s="203">
        <v>8</v>
      </c>
      <c r="K15" s="339">
        <v>532.20000000000005</v>
      </c>
      <c r="L15" s="202">
        <v>320.66000000000003</v>
      </c>
      <c r="M15" s="203">
        <v>650.42999999999995</v>
      </c>
      <c r="N15" s="203" t="e">
        <v>#REF!</v>
      </c>
      <c r="O15" s="203">
        <v>5203.4399999999996</v>
      </c>
      <c r="P15" s="203" t="e">
        <v>#REF!</v>
      </c>
    </row>
    <row r="16" spans="2:20" s="73" customFormat="1" x14ac:dyDescent="0.25">
      <c r="B16" s="192" t="s">
        <v>336</v>
      </c>
      <c r="C16" s="192" t="s">
        <v>795</v>
      </c>
      <c r="D16" s="192" t="s">
        <v>46</v>
      </c>
      <c r="E16" s="325" t="s">
        <v>48</v>
      </c>
      <c r="F16" s="192" t="s">
        <v>336</v>
      </c>
      <c r="G16" s="201">
        <v>101000114</v>
      </c>
      <c r="H16" s="191" t="s">
        <v>1085</v>
      </c>
      <c r="I16" s="192" t="s">
        <v>101</v>
      </c>
      <c r="J16" s="203">
        <v>1</v>
      </c>
      <c r="K16" s="339">
        <v>1468.95</v>
      </c>
      <c r="L16" s="202">
        <v>1334.03</v>
      </c>
      <c r="M16" s="203">
        <v>1795.28</v>
      </c>
      <c r="N16" s="203" t="e">
        <v>#REF!</v>
      </c>
      <c r="O16" s="203">
        <v>1795.28</v>
      </c>
      <c r="P16" s="203"/>
    </row>
    <row r="17" spans="2:16" s="73" customFormat="1" x14ac:dyDescent="0.25">
      <c r="B17" s="192" t="s">
        <v>337</v>
      </c>
      <c r="C17" s="192" t="s">
        <v>795</v>
      </c>
      <c r="D17" s="192" t="s">
        <v>46</v>
      </c>
      <c r="E17" s="325" t="s">
        <v>48</v>
      </c>
      <c r="F17" s="192" t="s">
        <v>337</v>
      </c>
      <c r="G17" s="201">
        <v>101000118</v>
      </c>
      <c r="H17" s="191" t="s">
        <v>1086</v>
      </c>
      <c r="I17" s="192" t="s">
        <v>101</v>
      </c>
      <c r="J17" s="203">
        <v>1</v>
      </c>
      <c r="K17" s="339">
        <v>3004.62</v>
      </c>
      <c r="L17" s="202">
        <v>2817.39</v>
      </c>
      <c r="M17" s="203">
        <v>3672.11</v>
      </c>
      <c r="N17" s="203" t="e">
        <v>#REF!</v>
      </c>
      <c r="O17" s="203">
        <v>3672.11</v>
      </c>
      <c r="P17" s="203"/>
    </row>
    <row r="18" spans="2:16" s="73" customFormat="1" x14ac:dyDescent="0.25">
      <c r="B18" s="192" t="s">
        <v>338</v>
      </c>
      <c r="C18" s="192" t="s">
        <v>795</v>
      </c>
      <c r="D18" s="192" t="s">
        <v>46</v>
      </c>
      <c r="E18" s="325" t="s">
        <v>48</v>
      </c>
      <c r="F18" s="192" t="s">
        <v>338</v>
      </c>
      <c r="G18" s="201">
        <v>201002161</v>
      </c>
      <c r="H18" s="191" t="s">
        <v>1087</v>
      </c>
      <c r="I18" s="192" t="s">
        <v>101</v>
      </c>
      <c r="J18" s="203">
        <v>24</v>
      </c>
      <c r="K18" s="339">
        <v>280</v>
      </c>
      <c r="L18" s="202">
        <v>250</v>
      </c>
      <c r="M18" s="203">
        <v>342.2</v>
      </c>
      <c r="N18" s="203" t="e">
        <v>#REF!</v>
      </c>
      <c r="O18" s="203">
        <v>8212.7999999999993</v>
      </c>
      <c r="P18" s="203"/>
    </row>
    <row r="19" spans="2:16" s="73" customFormat="1" ht="25.5" x14ac:dyDescent="0.25">
      <c r="B19" s="192" t="s">
        <v>339</v>
      </c>
      <c r="C19" s="192" t="s">
        <v>795</v>
      </c>
      <c r="D19" s="192" t="s">
        <v>46</v>
      </c>
      <c r="E19" s="325" t="s">
        <v>47</v>
      </c>
      <c r="F19" s="192" t="s">
        <v>339</v>
      </c>
      <c r="G19" s="201">
        <v>99059</v>
      </c>
      <c r="H19" s="191" t="s">
        <v>1088</v>
      </c>
      <c r="I19" s="192" t="s">
        <v>104</v>
      </c>
      <c r="J19" s="203">
        <v>41.6</v>
      </c>
      <c r="K19" s="339" t="s">
        <v>1335</v>
      </c>
      <c r="L19" s="202" t="s">
        <v>1090</v>
      </c>
      <c r="M19" s="203">
        <v>68.67</v>
      </c>
      <c r="N19" s="203" t="e">
        <v>#REF!</v>
      </c>
      <c r="O19" s="203">
        <v>2856.67</v>
      </c>
      <c r="P19" s="203"/>
    </row>
    <row r="20" spans="2:16" s="73" customFormat="1" ht="38.25" x14ac:dyDescent="0.25">
      <c r="B20" s="192" t="s">
        <v>340</v>
      </c>
      <c r="C20" s="192" t="s">
        <v>795</v>
      </c>
      <c r="D20" s="192" t="s">
        <v>46</v>
      </c>
      <c r="E20" s="325" t="s">
        <v>48</v>
      </c>
      <c r="F20" s="192" t="s">
        <v>340</v>
      </c>
      <c r="G20" s="201">
        <v>101000215</v>
      </c>
      <c r="H20" s="191" t="s">
        <v>1091</v>
      </c>
      <c r="I20" s="192" t="s">
        <v>1092</v>
      </c>
      <c r="J20" s="203">
        <v>6</v>
      </c>
      <c r="K20" s="339">
        <v>830</v>
      </c>
      <c r="L20" s="202">
        <v>650</v>
      </c>
      <c r="M20" s="203">
        <v>1014.38</v>
      </c>
      <c r="N20" s="203" t="e">
        <v>#REF!</v>
      </c>
      <c r="O20" s="203">
        <v>6086.28</v>
      </c>
      <c r="P20" s="203"/>
    </row>
    <row r="21" spans="2:16" s="73" customFormat="1" x14ac:dyDescent="0.25">
      <c r="B21" s="192"/>
      <c r="C21" s="192"/>
      <c r="D21" s="192"/>
      <c r="E21" s="325"/>
      <c r="F21" s="192"/>
      <c r="G21" s="201"/>
      <c r="H21" s="191"/>
      <c r="I21" s="344"/>
      <c r="J21" s="345"/>
      <c r="K21" s="204"/>
      <c r="L21" s="204"/>
      <c r="M21" s="345"/>
      <c r="N21" s="345"/>
      <c r="O21" s="205"/>
      <c r="P21" s="205"/>
    </row>
    <row r="22" spans="2:16" x14ac:dyDescent="0.25">
      <c r="B22" s="52" t="s">
        <v>10</v>
      </c>
      <c r="C22" s="52"/>
      <c r="D22" s="52"/>
      <c r="E22" s="324"/>
      <c r="F22" s="52"/>
      <c r="G22" s="52"/>
      <c r="H22" s="107" t="s">
        <v>486</v>
      </c>
      <c r="I22" s="197"/>
      <c r="J22" s="198"/>
      <c r="K22" s="323"/>
      <c r="L22" s="199"/>
      <c r="M22" s="198"/>
      <c r="N22" s="198"/>
      <c r="O22" s="200">
        <v>1153938.75</v>
      </c>
      <c r="P22" s="200" t="e">
        <v>#REF!</v>
      </c>
    </row>
    <row r="23" spans="2:16" x14ac:dyDescent="0.25">
      <c r="B23" s="158" t="s">
        <v>13</v>
      </c>
      <c r="C23" s="158"/>
      <c r="D23" s="158"/>
      <c r="E23" s="327"/>
      <c r="F23" s="158"/>
      <c r="G23" s="158"/>
      <c r="H23" s="159" t="s">
        <v>487</v>
      </c>
      <c r="I23" s="212"/>
      <c r="J23" s="214"/>
      <c r="K23" s="213"/>
      <c r="L23" s="213"/>
      <c r="M23" s="214"/>
      <c r="N23" s="214" t="e">
        <v>#REF!</v>
      </c>
      <c r="O23" s="328"/>
      <c r="P23" s="200"/>
    </row>
    <row r="24" spans="2:16" s="73" customFormat="1" x14ac:dyDescent="0.25">
      <c r="B24" s="192" t="s">
        <v>514</v>
      </c>
      <c r="C24" s="192" t="s">
        <v>795</v>
      </c>
      <c r="D24" s="192" t="s">
        <v>46</v>
      </c>
      <c r="E24" s="325" t="s">
        <v>47</v>
      </c>
      <c r="F24" s="192" t="s">
        <v>514</v>
      </c>
      <c r="G24" s="201">
        <v>98524</v>
      </c>
      <c r="H24" s="344" t="s">
        <v>1093</v>
      </c>
      <c r="I24" s="192" t="s">
        <v>38</v>
      </c>
      <c r="J24" s="203">
        <v>714.83999999999992</v>
      </c>
      <c r="K24" s="339" t="s">
        <v>1336</v>
      </c>
      <c r="L24" s="202" t="s">
        <v>1094</v>
      </c>
      <c r="M24" s="203">
        <v>3.43</v>
      </c>
      <c r="N24" s="203" t="e">
        <v>#REF!</v>
      </c>
      <c r="O24" s="203">
        <v>2451.9</v>
      </c>
      <c r="P24" s="203" t="e">
        <v>#REF!</v>
      </c>
    </row>
    <row r="25" spans="2:16" s="73" customFormat="1" ht="25.5" x14ac:dyDescent="0.25">
      <c r="B25" s="192" t="s">
        <v>636</v>
      </c>
      <c r="C25" s="192" t="s">
        <v>795</v>
      </c>
      <c r="D25" s="192" t="s">
        <v>46</v>
      </c>
      <c r="E25" s="325" t="s">
        <v>48</v>
      </c>
      <c r="F25" s="192" t="s">
        <v>636</v>
      </c>
      <c r="G25" s="201">
        <v>401001126</v>
      </c>
      <c r="H25" s="191" t="s">
        <v>1095</v>
      </c>
      <c r="I25" s="192" t="s">
        <v>1096</v>
      </c>
      <c r="J25" s="203">
        <v>157.18800000000002</v>
      </c>
      <c r="K25" s="339">
        <v>102.03</v>
      </c>
      <c r="L25" s="202">
        <v>85.38</v>
      </c>
      <c r="M25" s="203">
        <v>124.69</v>
      </c>
      <c r="N25" s="203" t="e">
        <v>#REF!</v>
      </c>
      <c r="O25" s="203">
        <v>19599.77</v>
      </c>
      <c r="P25" s="335"/>
    </row>
    <row r="26" spans="2:16" s="73" customFormat="1" ht="25.5" x14ac:dyDescent="0.25">
      <c r="B26" s="192" t="s">
        <v>637</v>
      </c>
      <c r="C26" s="192" t="s">
        <v>795</v>
      </c>
      <c r="D26" s="192" t="s">
        <v>46</v>
      </c>
      <c r="E26" s="325" t="s">
        <v>47</v>
      </c>
      <c r="F26" s="192" t="s">
        <v>637</v>
      </c>
      <c r="G26" s="201">
        <v>97914</v>
      </c>
      <c r="H26" s="191" t="s">
        <v>1097</v>
      </c>
      <c r="I26" s="192" t="s">
        <v>1098</v>
      </c>
      <c r="J26" s="203">
        <v>4715.6400000000003</v>
      </c>
      <c r="K26" s="339" t="s">
        <v>1337</v>
      </c>
      <c r="L26" s="202" t="s">
        <v>1100</v>
      </c>
      <c r="M26" s="203">
        <v>3.39</v>
      </c>
      <c r="N26" s="203" t="e">
        <v>#REF!</v>
      </c>
      <c r="O26" s="203">
        <v>15986.01</v>
      </c>
      <c r="P26" s="335"/>
    </row>
    <row r="27" spans="2:16" s="73" customFormat="1" ht="38.25" x14ac:dyDescent="0.25">
      <c r="B27" s="192" t="s">
        <v>638</v>
      </c>
      <c r="C27" s="192" t="s">
        <v>795</v>
      </c>
      <c r="D27" s="192" t="s">
        <v>46</v>
      </c>
      <c r="E27" s="325" t="s">
        <v>47</v>
      </c>
      <c r="F27" s="192" t="s">
        <v>638</v>
      </c>
      <c r="G27" s="201">
        <v>97915</v>
      </c>
      <c r="H27" s="191" t="s">
        <v>1101</v>
      </c>
      <c r="I27" s="192" t="s">
        <v>1098</v>
      </c>
      <c r="J27" s="203">
        <v>11003.160000000002</v>
      </c>
      <c r="K27" s="339" t="s">
        <v>1338</v>
      </c>
      <c r="L27" s="202" t="s">
        <v>1103</v>
      </c>
      <c r="M27" s="203">
        <v>1.35</v>
      </c>
      <c r="N27" s="203" t="e">
        <v>#REF!</v>
      </c>
      <c r="O27" s="203">
        <v>14854.26</v>
      </c>
      <c r="P27" s="335"/>
    </row>
    <row r="28" spans="2:16" x14ac:dyDescent="0.25">
      <c r="B28" s="158" t="s">
        <v>483</v>
      </c>
      <c r="C28" s="158"/>
      <c r="D28" s="158"/>
      <c r="E28" s="327"/>
      <c r="F28" s="158"/>
      <c r="G28" s="158"/>
      <c r="H28" s="159" t="s">
        <v>488</v>
      </c>
      <c r="I28" s="212"/>
      <c r="J28" s="214"/>
      <c r="K28" s="213"/>
      <c r="L28" s="213"/>
      <c r="M28" s="214"/>
      <c r="N28" s="214" t="e">
        <v>#REF!</v>
      </c>
      <c r="O28" s="328"/>
      <c r="P28" s="200"/>
    </row>
    <row r="29" spans="2:16" x14ac:dyDescent="0.25">
      <c r="B29" s="346" t="s">
        <v>515</v>
      </c>
      <c r="C29" s="346"/>
      <c r="D29" s="346"/>
      <c r="E29" s="347"/>
      <c r="F29" s="346"/>
      <c r="G29" s="346"/>
      <c r="H29" s="343" t="s">
        <v>489</v>
      </c>
      <c r="I29" s="348"/>
      <c r="J29" s="349"/>
      <c r="K29" s="350"/>
      <c r="L29" s="350"/>
      <c r="M29" s="349"/>
      <c r="N29" s="349" t="e">
        <v>#REF!</v>
      </c>
      <c r="O29" s="351"/>
      <c r="P29" s="200"/>
    </row>
    <row r="30" spans="2:16" s="73" customFormat="1" ht="38.25" x14ac:dyDescent="0.25">
      <c r="B30" s="192" t="s">
        <v>516</v>
      </c>
      <c r="C30" s="192" t="s">
        <v>795</v>
      </c>
      <c r="D30" s="192" t="s">
        <v>46</v>
      </c>
      <c r="E30" s="325" t="s">
        <v>47</v>
      </c>
      <c r="F30" s="192" t="s">
        <v>516</v>
      </c>
      <c r="G30" s="201">
        <v>101174</v>
      </c>
      <c r="H30" s="191" t="s">
        <v>1104</v>
      </c>
      <c r="I30" s="192" t="s">
        <v>104</v>
      </c>
      <c r="J30" s="203">
        <v>630</v>
      </c>
      <c r="K30" s="339" t="s">
        <v>1339</v>
      </c>
      <c r="L30" s="202" t="s">
        <v>1106</v>
      </c>
      <c r="M30" s="203">
        <v>101.4</v>
      </c>
      <c r="N30" s="203" t="e">
        <v>#REF!</v>
      </c>
      <c r="O30" s="203">
        <v>63882</v>
      </c>
      <c r="P30" s="335"/>
    </row>
    <row r="31" spans="2:16" s="73" customFormat="1" ht="25.5" x14ac:dyDescent="0.25">
      <c r="B31" s="192" t="s">
        <v>517</v>
      </c>
      <c r="C31" s="192" t="s">
        <v>795</v>
      </c>
      <c r="D31" s="192" t="s">
        <v>46</v>
      </c>
      <c r="E31" s="325" t="s">
        <v>47</v>
      </c>
      <c r="F31" s="192" t="s">
        <v>517</v>
      </c>
      <c r="G31" s="201">
        <v>103670</v>
      </c>
      <c r="H31" s="191" t="s">
        <v>1107</v>
      </c>
      <c r="I31" s="192" t="s">
        <v>1096</v>
      </c>
      <c r="J31" s="203">
        <v>30.925052683774528</v>
      </c>
      <c r="K31" s="339" t="s">
        <v>1340</v>
      </c>
      <c r="L31" s="202">
        <v>0</v>
      </c>
      <c r="M31" s="203">
        <v>314.42</v>
      </c>
      <c r="N31" s="203" t="e">
        <v>#REF!</v>
      </c>
      <c r="O31" s="203">
        <v>9723.4500000000007</v>
      </c>
      <c r="P31" s="335"/>
    </row>
    <row r="32" spans="2:16" s="73" customFormat="1" ht="25.5" x14ac:dyDescent="0.25">
      <c r="B32" s="192" t="s">
        <v>518</v>
      </c>
      <c r="C32" s="192" t="s">
        <v>795</v>
      </c>
      <c r="D32" s="192" t="s">
        <v>46</v>
      </c>
      <c r="E32" s="325" t="s">
        <v>47</v>
      </c>
      <c r="F32" s="192" t="s">
        <v>518</v>
      </c>
      <c r="G32" s="201">
        <v>95601</v>
      </c>
      <c r="H32" s="191" t="s">
        <v>1109</v>
      </c>
      <c r="I32" s="192" t="s">
        <v>101</v>
      </c>
      <c r="J32" s="203">
        <v>210</v>
      </c>
      <c r="K32" s="339" t="s">
        <v>1341</v>
      </c>
      <c r="L32" s="202" t="s">
        <v>1111</v>
      </c>
      <c r="M32" s="203">
        <v>21.55</v>
      </c>
      <c r="N32" s="203" t="e">
        <v>#REF!</v>
      </c>
      <c r="O32" s="203">
        <v>4525.5</v>
      </c>
      <c r="P32" s="335"/>
    </row>
    <row r="33" spans="2:16" s="73" customFormat="1" ht="25.5" x14ac:dyDescent="0.25">
      <c r="B33" s="192" t="s">
        <v>673</v>
      </c>
      <c r="C33" s="192" t="s">
        <v>795</v>
      </c>
      <c r="D33" s="192" t="s">
        <v>46</v>
      </c>
      <c r="E33" s="325" t="s">
        <v>47</v>
      </c>
      <c r="F33" s="192" t="s">
        <v>673</v>
      </c>
      <c r="G33" s="201">
        <v>96543</v>
      </c>
      <c r="H33" s="191" t="s">
        <v>1112</v>
      </c>
      <c r="I33" s="192" t="s">
        <v>717</v>
      </c>
      <c r="J33" s="203">
        <v>294</v>
      </c>
      <c r="K33" s="339" t="s">
        <v>1342</v>
      </c>
      <c r="L33" s="202" t="s">
        <v>1114</v>
      </c>
      <c r="M33" s="203">
        <v>22.51</v>
      </c>
      <c r="N33" s="203" t="e">
        <v>#REF!</v>
      </c>
      <c r="O33" s="203">
        <v>6617.94</v>
      </c>
      <c r="P33" s="335"/>
    </row>
    <row r="34" spans="2:16" s="73" customFormat="1" ht="25.5" x14ac:dyDescent="0.25">
      <c r="B34" s="192" t="s">
        <v>674</v>
      </c>
      <c r="C34" s="192" t="s">
        <v>795</v>
      </c>
      <c r="D34" s="192" t="s">
        <v>46</v>
      </c>
      <c r="E34" s="325" t="s">
        <v>47</v>
      </c>
      <c r="F34" s="192" t="s">
        <v>674</v>
      </c>
      <c r="G34" s="201">
        <v>96546</v>
      </c>
      <c r="H34" s="191" t="s">
        <v>1115</v>
      </c>
      <c r="I34" s="192" t="s">
        <v>717</v>
      </c>
      <c r="J34" s="203">
        <v>1243.2</v>
      </c>
      <c r="K34" s="339" t="s">
        <v>1343</v>
      </c>
      <c r="L34" s="202" t="s">
        <v>1117</v>
      </c>
      <c r="M34" s="203">
        <v>17.86</v>
      </c>
      <c r="N34" s="203" t="e">
        <v>#REF!</v>
      </c>
      <c r="O34" s="203">
        <v>22203.55</v>
      </c>
      <c r="P34" s="335"/>
    </row>
    <row r="35" spans="2:16" x14ac:dyDescent="0.25">
      <c r="B35" s="346" t="s">
        <v>519</v>
      </c>
      <c r="C35" s="346"/>
      <c r="D35" s="346"/>
      <c r="E35" s="347"/>
      <c r="F35" s="346"/>
      <c r="G35" s="346"/>
      <c r="H35" s="343" t="s">
        <v>490</v>
      </c>
      <c r="I35" s="348"/>
      <c r="J35" s="349"/>
      <c r="K35" s="350"/>
      <c r="L35" s="350"/>
      <c r="M35" s="349"/>
      <c r="N35" s="349" t="e">
        <v>#REF!</v>
      </c>
      <c r="O35" s="351"/>
      <c r="P35" s="200"/>
    </row>
    <row r="36" spans="2:16" ht="25.5" x14ac:dyDescent="0.25">
      <c r="B36" s="192" t="s">
        <v>520</v>
      </c>
      <c r="C36" s="192" t="s">
        <v>795</v>
      </c>
      <c r="D36" s="192" t="s">
        <v>46</v>
      </c>
      <c r="E36" s="325" t="s">
        <v>47</v>
      </c>
      <c r="F36" s="192" t="s">
        <v>520</v>
      </c>
      <c r="G36" s="201">
        <v>96523</v>
      </c>
      <c r="H36" s="191" t="s">
        <v>1118</v>
      </c>
      <c r="I36" s="192" t="s">
        <v>1096</v>
      </c>
      <c r="J36" s="203">
        <v>77.280000000000015</v>
      </c>
      <c r="K36" s="339" t="s">
        <v>1344</v>
      </c>
      <c r="L36" s="202" t="s">
        <v>1119</v>
      </c>
      <c r="M36" s="203">
        <v>105.03</v>
      </c>
      <c r="N36" s="203" t="e">
        <v>#REF!</v>
      </c>
      <c r="O36" s="203">
        <v>8116.71</v>
      </c>
      <c r="P36" s="200"/>
    </row>
    <row r="37" spans="2:16" ht="25.5" x14ac:dyDescent="0.25">
      <c r="B37" s="192" t="s">
        <v>521</v>
      </c>
      <c r="C37" s="192" t="s">
        <v>795</v>
      </c>
      <c r="D37" s="192" t="s">
        <v>46</v>
      </c>
      <c r="E37" s="325" t="s">
        <v>47</v>
      </c>
      <c r="F37" s="192" t="s">
        <v>521</v>
      </c>
      <c r="G37" s="201">
        <v>96617</v>
      </c>
      <c r="H37" s="191" t="s">
        <v>1120</v>
      </c>
      <c r="I37" s="192" t="s">
        <v>38</v>
      </c>
      <c r="J37" s="203">
        <v>42.525000000000006</v>
      </c>
      <c r="K37" s="339" t="s">
        <v>1345</v>
      </c>
      <c r="L37" s="202" t="s">
        <v>1122</v>
      </c>
      <c r="M37" s="203">
        <v>22.7</v>
      </c>
      <c r="N37" s="203" t="e">
        <v>#REF!</v>
      </c>
      <c r="O37" s="203">
        <v>965.31</v>
      </c>
      <c r="P37" s="200"/>
    </row>
    <row r="38" spans="2:16" s="73" customFormat="1" ht="38.25" x14ac:dyDescent="0.25">
      <c r="B38" s="192" t="s">
        <v>522</v>
      </c>
      <c r="C38" s="192" t="s">
        <v>795</v>
      </c>
      <c r="D38" s="192" t="s">
        <v>46</v>
      </c>
      <c r="E38" s="325" t="s">
        <v>47</v>
      </c>
      <c r="F38" s="192" t="s">
        <v>522</v>
      </c>
      <c r="G38" s="201">
        <v>96540</v>
      </c>
      <c r="H38" s="191" t="s">
        <v>1123</v>
      </c>
      <c r="I38" s="192" t="s">
        <v>38</v>
      </c>
      <c r="J38" s="203">
        <v>291.89999999999998</v>
      </c>
      <c r="K38" s="339" t="s">
        <v>1346</v>
      </c>
      <c r="L38" s="202" t="s">
        <v>1125</v>
      </c>
      <c r="M38" s="203">
        <v>154.62</v>
      </c>
      <c r="N38" s="203" t="e">
        <v>#REF!</v>
      </c>
      <c r="O38" s="203">
        <v>45133.57</v>
      </c>
      <c r="P38" s="335"/>
    </row>
    <row r="39" spans="2:16" s="73" customFormat="1" ht="25.5" x14ac:dyDescent="0.25">
      <c r="B39" s="192" t="s">
        <v>640</v>
      </c>
      <c r="C39" s="192" t="s">
        <v>795</v>
      </c>
      <c r="D39" s="192" t="s">
        <v>46</v>
      </c>
      <c r="E39" s="325" t="s">
        <v>47</v>
      </c>
      <c r="F39" s="192" t="s">
        <v>640</v>
      </c>
      <c r="G39" s="201">
        <v>96543</v>
      </c>
      <c r="H39" s="191" t="s">
        <v>1112</v>
      </c>
      <c r="I39" s="192" t="s">
        <v>717</v>
      </c>
      <c r="J39" s="203">
        <v>840</v>
      </c>
      <c r="K39" s="339" t="s">
        <v>1342</v>
      </c>
      <c r="L39" s="202" t="s">
        <v>1114</v>
      </c>
      <c r="M39" s="203">
        <v>22.51</v>
      </c>
      <c r="N39" s="203" t="e">
        <v>#REF!</v>
      </c>
      <c r="O39" s="203">
        <v>18908.400000000001</v>
      </c>
      <c r="P39" s="335"/>
    </row>
    <row r="40" spans="2:16" s="73" customFormat="1" ht="25.5" x14ac:dyDescent="0.25">
      <c r="B40" s="192" t="s">
        <v>641</v>
      </c>
      <c r="C40" s="192" t="s">
        <v>795</v>
      </c>
      <c r="D40" s="192" t="s">
        <v>46</v>
      </c>
      <c r="E40" s="325" t="s">
        <v>47</v>
      </c>
      <c r="F40" s="192" t="s">
        <v>641</v>
      </c>
      <c r="G40" s="201">
        <v>96546</v>
      </c>
      <c r="H40" s="191" t="s">
        <v>1115</v>
      </c>
      <c r="I40" s="192" t="s">
        <v>717</v>
      </c>
      <c r="J40" s="203">
        <v>2357.7272727272725</v>
      </c>
      <c r="K40" s="339" t="s">
        <v>1343</v>
      </c>
      <c r="L40" s="202" t="s">
        <v>1117</v>
      </c>
      <c r="M40" s="203">
        <v>17.86</v>
      </c>
      <c r="N40" s="203" t="e">
        <v>#REF!</v>
      </c>
      <c r="O40" s="203">
        <v>42109</v>
      </c>
      <c r="P40" s="335"/>
    </row>
    <row r="41" spans="2:16" s="73" customFormat="1" ht="38.25" x14ac:dyDescent="0.25">
      <c r="B41" s="192" t="s">
        <v>642</v>
      </c>
      <c r="C41" s="192" t="s">
        <v>795</v>
      </c>
      <c r="D41" s="192" t="s">
        <v>46</v>
      </c>
      <c r="E41" s="325" t="s">
        <v>47</v>
      </c>
      <c r="F41" s="192" t="s">
        <v>642</v>
      </c>
      <c r="G41" s="201">
        <v>94965</v>
      </c>
      <c r="H41" s="191" t="s">
        <v>1126</v>
      </c>
      <c r="I41" s="192" t="s">
        <v>1096</v>
      </c>
      <c r="J41" s="203">
        <v>24.150000000000002</v>
      </c>
      <c r="K41" s="339" t="s">
        <v>1347</v>
      </c>
      <c r="L41" s="202" t="s">
        <v>1128</v>
      </c>
      <c r="M41" s="203">
        <v>633.79999999999995</v>
      </c>
      <c r="N41" s="203" t="e">
        <v>#REF!</v>
      </c>
      <c r="O41" s="203">
        <v>15306.27</v>
      </c>
      <c r="P41" s="335"/>
    </row>
    <row r="42" spans="2:16" s="73" customFormat="1" ht="25.5" x14ac:dyDescent="0.25">
      <c r="B42" s="192" t="s">
        <v>643</v>
      </c>
      <c r="C42" s="192" t="s">
        <v>795</v>
      </c>
      <c r="D42" s="192" t="s">
        <v>46</v>
      </c>
      <c r="E42" s="325" t="s">
        <v>47</v>
      </c>
      <c r="F42" s="192" t="s">
        <v>643</v>
      </c>
      <c r="G42" s="201">
        <v>103670</v>
      </c>
      <c r="H42" s="191" t="s">
        <v>1107</v>
      </c>
      <c r="I42" s="192" t="s">
        <v>1096</v>
      </c>
      <c r="J42" s="203">
        <v>24.150000000000002</v>
      </c>
      <c r="K42" s="339" t="s">
        <v>1340</v>
      </c>
      <c r="L42" s="202">
        <v>0</v>
      </c>
      <c r="M42" s="203">
        <v>314.42</v>
      </c>
      <c r="N42" s="203" t="e">
        <v>#REF!</v>
      </c>
      <c r="O42" s="203">
        <v>7593.24</v>
      </c>
      <c r="P42" s="335"/>
    </row>
    <row r="43" spans="2:16" s="73" customFormat="1" ht="25.5" x14ac:dyDescent="0.25">
      <c r="B43" s="192" t="s">
        <v>644</v>
      </c>
      <c r="C43" s="192" t="s">
        <v>795</v>
      </c>
      <c r="D43" s="192" t="s">
        <v>46</v>
      </c>
      <c r="E43" s="325" t="s">
        <v>47</v>
      </c>
      <c r="F43" s="192" t="s">
        <v>644</v>
      </c>
      <c r="G43" s="201">
        <v>98557</v>
      </c>
      <c r="H43" s="191" t="s">
        <v>1129</v>
      </c>
      <c r="I43" s="192" t="s">
        <v>38</v>
      </c>
      <c r="J43" s="203">
        <v>291.89999999999998</v>
      </c>
      <c r="K43" s="339" t="s">
        <v>1348</v>
      </c>
      <c r="L43" s="202" t="s">
        <v>1131</v>
      </c>
      <c r="M43" s="203">
        <v>55.47</v>
      </c>
      <c r="N43" s="203" t="e">
        <v>#REF!</v>
      </c>
      <c r="O43" s="203">
        <v>16191.69</v>
      </c>
      <c r="P43" s="335"/>
    </row>
    <row r="44" spans="2:16" s="73" customFormat="1" ht="25.5" x14ac:dyDescent="0.25">
      <c r="B44" s="192" t="s">
        <v>645</v>
      </c>
      <c r="C44" s="192" t="s">
        <v>795</v>
      </c>
      <c r="D44" s="192" t="s">
        <v>46</v>
      </c>
      <c r="E44" s="325" t="s">
        <v>47</v>
      </c>
      <c r="F44" s="192" t="s">
        <v>645</v>
      </c>
      <c r="G44" s="201">
        <v>93382</v>
      </c>
      <c r="H44" s="191" t="s">
        <v>1132</v>
      </c>
      <c r="I44" s="192" t="s">
        <v>1096</v>
      </c>
      <c r="J44" s="203">
        <v>28.980000000000011</v>
      </c>
      <c r="K44" s="339" t="s">
        <v>1349</v>
      </c>
      <c r="L44" s="202" t="s">
        <v>1134</v>
      </c>
      <c r="M44" s="203">
        <v>37.26</v>
      </c>
      <c r="N44" s="203" t="e">
        <v>#REF!</v>
      </c>
      <c r="O44" s="203">
        <v>1079.79</v>
      </c>
      <c r="P44" s="335"/>
    </row>
    <row r="45" spans="2:16" s="73" customFormat="1" x14ac:dyDescent="0.25">
      <c r="B45" s="346" t="s">
        <v>523</v>
      </c>
      <c r="C45" s="346"/>
      <c r="D45" s="346"/>
      <c r="E45" s="347"/>
      <c r="F45" s="346"/>
      <c r="G45" s="346"/>
      <c r="H45" s="343" t="s">
        <v>491</v>
      </c>
      <c r="I45" s="348"/>
      <c r="J45" s="349"/>
      <c r="K45" s="350"/>
      <c r="L45" s="350"/>
      <c r="M45" s="349"/>
      <c r="N45" s="349" t="e">
        <v>#REF!</v>
      </c>
      <c r="O45" s="351"/>
      <c r="P45" s="335"/>
    </row>
    <row r="46" spans="2:16" s="73" customFormat="1" ht="25.5" x14ac:dyDescent="0.25">
      <c r="B46" s="192" t="s">
        <v>524</v>
      </c>
      <c r="C46" s="192" t="s">
        <v>795</v>
      </c>
      <c r="D46" s="192" t="s">
        <v>46</v>
      </c>
      <c r="E46" s="325" t="s">
        <v>47</v>
      </c>
      <c r="F46" s="192" t="s">
        <v>524</v>
      </c>
      <c r="G46" s="201">
        <v>96527</v>
      </c>
      <c r="H46" s="191" t="s">
        <v>1135</v>
      </c>
      <c r="I46" s="192" t="s">
        <v>1096</v>
      </c>
      <c r="J46" s="203">
        <v>30.24</v>
      </c>
      <c r="K46" s="339" t="s">
        <v>1350</v>
      </c>
      <c r="L46" s="202" t="s">
        <v>1136</v>
      </c>
      <c r="M46" s="203">
        <v>137.94</v>
      </c>
      <c r="N46" s="203" t="e">
        <v>#REF!</v>
      </c>
      <c r="O46" s="203">
        <v>4171.3</v>
      </c>
      <c r="P46" s="335"/>
    </row>
    <row r="47" spans="2:16" s="73" customFormat="1" ht="38.25" x14ac:dyDescent="0.25">
      <c r="B47" s="192" t="s">
        <v>525</v>
      </c>
      <c r="C47" s="192" t="s">
        <v>795</v>
      </c>
      <c r="D47" s="192" t="s">
        <v>46</v>
      </c>
      <c r="E47" s="325" t="s">
        <v>47</v>
      </c>
      <c r="F47" s="192" t="s">
        <v>525</v>
      </c>
      <c r="G47" s="201">
        <v>96542</v>
      </c>
      <c r="H47" s="191" t="s">
        <v>1137</v>
      </c>
      <c r="I47" s="192" t="s">
        <v>38</v>
      </c>
      <c r="J47" s="203">
        <v>331.8</v>
      </c>
      <c r="K47" s="339" t="s">
        <v>1351</v>
      </c>
      <c r="L47" s="202" t="s">
        <v>1139</v>
      </c>
      <c r="M47" s="203">
        <v>104.5</v>
      </c>
      <c r="N47" s="203" t="e">
        <v>#REF!</v>
      </c>
      <c r="O47" s="203">
        <v>34673.1</v>
      </c>
      <c r="P47" s="335"/>
    </row>
    <row r="48" spans="2:16" s="73" customFormat="1" ht="25.5" x14ac:dyDescent="0.25">
      <c r="B48" s="192" t="s">
        <v>526</v>
      </c>
      <c r="C48" s="192" t="s">
        <v>795</v>
      </c>
      <c r="D48" s="192" t="s">
        <v>46</v>
      </c>
      <c r="E48" s="325" t="s">
        <v>47</v>
      </c>
      <c r="F48" s="192" t="s">
        <v>526</v>
      </c>
      <c r="G48" s="201">
        <v>95241</v>
      </c>
      <c r="H48" s="191" t="s">
        <v>1140</v>
      </c>
      <c r="I48" s="192" t="s">
        <v>38</v>
      </c>
      <c r="J48" s="203">
        <v>66.150000000000006</v>
      </c>
      <c r="K48" s="339" t="s">
        <v>1352</v>
      </c>
      <c r="L48" s="202" t="s">
        <v>1142</v>
      </c>
      <c r="M48" s="203">
        <v>36.479999999999997</v>
      </c>
      <c r="N48" s="203" t="e">
        <v>#REF!</v>
      </c>
      <c r="O48" s="203">
        <v>2413.15</v>
      </c>
      <c r="P48" s="335"/>
    </row>
    <row r="49" spans="2:16" s="73" customFormat="1" ht="25.5" x14ac:dyDescent="0.25">
      <c r="B49" s="192" t="s">
        <v>527</v>
      </c>
      <c r="C49" s="192" t="s">
        <v>795</v>
      </c>
      <c r="D49" s="192" t="s">
        <v>46</v>
      </c>
      <c r="E49" s="325" t="s">
        <v>47</v>
      </c>
      <c r="F49" s="192" t="s">
        <v>527</v>
      </c>
      <c r="G49" s="201">
        <v>96543</v>
      </c>
      <c r="H49" s="191" t="s">
        <v>1112</v>
      </c>
      <c r="I49" s="192" t="s">
        <v>717</v>
      </c>
      <c r="J49" s="203">
        <v>381.81818181818181</v>
      </c>
      <c r="K49" s="339" t="s">
        <v>1342</v>
      </c>
      <c r="L49" s="202" t="s">
        <v>1114</v>
      </c>
      <c r="M49" s="203">
        <v>22.51</v>
      </c>
      <c r="N49" s="203" t="e">
        <v>#REF!</v>
      </c>
      <c r="O49" s="203">
        <v>8594.7199999999993</v>
      </c>
      <c r="P49" s="335"/>
    </row>
    <row r="50" spans="2:16" s="73" customFormat="1" ht="25.5" x14ac:dyDescent="0.25">
      <c r="B50" s="192" t="s">
        <v>528</v>
      </c>
      <c r="C50" s="192" t="s">
        <v>795</v>
      </c>
      <c r="D50" s="192" t="s">
        <v>46</v>
      </c>
      <c r="E50" s="325" t="s">
        <v>47</v>
      </c>
      <c r="F50" s="192" t="s">
        <v>528</v>
      </c>
      <c r="G50" s="201">
        <v>96545</v>
      </c>
      <c r="H50" s="191" t="s">
        <v>1143</v>
      </c>
      <c r="I50" s="192" t="s">
        <v>717</v>
      </c>
      <c r="J50" s="203">
        <v>840</v>
      </c>
      <c r="K50" s="339" t="s">
        <v>1353</v>
      </c>
      <c r="L50" s="202" t="s">
        <v>1145</v>
      </c>
      <c r="M50" s="203">
        <v>19.95</v>
      </c>
      <c r="N50" s="203" t="e">
        <v>#REF!</v>
      </c>
      <c r="O50" s="203">
        <v>16758</v>
      </c>
      <c r="P50" s="335"/>
    </row>
    <row r="51" spans="2:16" s="73" customFormat="1" ht="38.25" x14ac:dyDescent="0.25">
      <c r="B51" s="192" t="s">
        <v>529</v>
      </c>
      <c r="C51" s="192" t="s">
        <v>795</v>
      </c>
      <c r="D51" s="192" t="s">
        <v>46</v>
      </c>
      <c r="E51" s="325" t="s">
        <v>47</v>
      </c>
      <c r="F51" s="192" t="s">
        <v>529</v>
      </c>
      <c r="G51" s="201">
        <v>94965</v>
      </c>
      <c r="H51" s="191" t="s">
        <v>1126</v>
      </c>
      <c r="I51" s="192" t="s">
        <v>1096</v>
      </c>
      <c r="J51" s="203">
        <v>18.899999999999999</v>
      </c>
      <c r="K51" s="339" t="s">
        <v>1347</v>
      </c>
      <c r="L51" s="202" t="s">
        <v>1128</v>
      </c>
      <c r="M51" s="203">
        <v>633.79999999999995</v>
      </c>
      <c r="N51" s="203" t="e">
        <v>#REF!</v>
      </c>
      <c r="O51" s="203">
        <v>11978.82</v>
      </c>
      <c r="P51" s="335"/>
    </row>
    <row r="52" spans="2:16" s="73" customFormat="1" ht="25.5" x14ac:dyDescent="0.25">
      <c r="B52" s="192" t="s">
        <v>646</v>
      </c>
      <c r="C52" s="192" t="s">
        <v>795</v>
      </c>
      <c r="D52" s="192" t="s">
        <v>46</v>
      </c>
      <c r="E52" s="325" t="s">
        <v>47</v>
      </c>
      <c r="F52" s="192" t="s">
        <v>646</v>
      </c>
      <c r="G52" s="201">
        <v>103670</v>
      </c>
      <c r="H52" s="191" t="s">
        <v>1107</v>
      </c>
      <c r="I52" s="192" t="s">
        <v>1096</v>
      </c>
      <c r="J52" s="203">
        <v>18.899999999999999</v>
      </c>
      <c r="K52" s="339" t="s">
        <v>1340</v>
      </c>
      <c r="L52" s="202">
        <v>0</v>
      </c>
      <c r="M52" s="203">
        <v>314.42</v>
      </c>
      <c r="N52" s="203" t="e">
        <v>#REF!</v>
      </c>
      <c r="O52" s="203">
        <v>5942.53</v>
      </c>
      <c r="P52" s="335"/>
    </row>
    <row r="53" spans="2:16" s="73" customFormat="1" ht="25.5" x14ac:dyDescent="0.25">
      <c r="B53" s="192" t="s">
        <v>647</v>
      </c>
      <c r="C53" s="192" t="s">
        <v>795</v>
      </c>
      <c r="D53" s="192" t="s">
        <v>46</v>
      </c>
      <c r="E53" s="325" t="s">
        <v>47</v>
      </c>
      <c r="F53" s="192" t="s">
        <v>647</v>
      </c>
      <c r="G53" s="201">
        <v>98557</v>
      </c>
      <c r="H53" s="191" t="s">
        <v>1129</v>
      </c>
      <c r="I53" s="192" t="s">
        <v>38</v>
      </c>
      <c r="J53" s="203">
        <v>331.8</v>
      </c>
      <c r="K53" s="339" t="s">
        <v>1348</v>
      </c>
      <c r="L53" s="202" t="s">
        <v>1131</v>
      </c>
      <c r="M53" s="203">
        <v>55.47</v>
      </c>
      <c r="N53" s="203" t="e">
        <v>#REF!</v>
      </c>
      <c r="O53" s="203">
        <v>18404.939999999999</v>
      </c>
      <c r="P53" s="335"/>
    </row>
    <row r="54" spans="2:16" s="73" customFormat="1" ht="25.5" x14ac:dyDescent="0.25">
      <c r="B54" s="192" t="s">
        <v>648</v>
      </c>
      <c r="C54" s="192" t="s">
        <v>795</v>
      </c>
      <c r="D54" s="192" t="s">
        <v>46</v>
      </c>
      <c r="E54" s="325" t="s">
        <v>47</v>
      </c>
      <c r="F54" s="192" t="s">
        <v>648</v>
      </c>
      <c r="G54" s="201">
        <v>93382</v>
      </c>
      <c r="H54" s="191" t="s">
        <v>1132</v>
      </c>
      <c r="I54" s="192" t="s">
        <v>1096</v>
      </c>
      <c r="J54" s="203">
        <v>11.34</v>
      </c>
      <c r="K54" s="339" t="s">
        <v>1349</v>
      </c>
      <c r="L54" s="202" t="s">
        <v>1134</v>
      </c>
      <c r="M54" s="203">
        <v>37.26</v>
      </c>
      <c r="N54" s="203" t="e">
        <v>#REF!</v>
      </c>
      <c r="O54" s="203">
        <v>422.52</v>
      </c>
      <c r="P54" s="335"/>
    </row>
    <row r="55" spans="2:16" s="73" customFormat="1" x14ac:dyDescent="0.25">
      <c r="B55" s="158" t="s">
        <v>484</v>
      </c>
      <c r="C55" s="158"/>
      <c r="D55" s="158"/>
      <c r="E55" s="327"/>
      <c r="F55" s="158"/>
      <c r="G55" s="158"/>
      <c r="H55" s="159" t="s">
        <v>492</v>
      </c>
      <c r="I55" s="212"/>
      <c r="J55" s="214"/>
      <c r="K55" s="213"/>
      <c r="L55" s="213"/>
      <c r="M55" s="214"/>
      <c r="N55" s="214" t="e">
        <v>#REF!</v>
      </c>
      <c r="O55" s="328"/>
      <c r="P55" s="335"/>
    </row>
    <row r="56" spans="2:16" s="73" customFormat="1" x14ac:dyDescent="0.25">
      <c r="B56" s="346" t="s">
        <v>530</v>
      </c>
      <c r="C56" s="346"/>
      <c r="D56" s="346"/>
      <c r="E56" s="347"/>
      <c r="F56" s="346"/>
      <c r="G56" s="346"/>
      <c r="H56" s="343" t="s">
        <v>493</v>
      </c>
      <c r="I56" s="348"/>
      <c r="J56" s="349"/>
      <c r="K56" s="350"/>
      <c r="L56" s="350"/>
      <c r="M56" s="349"/>
      <c r="N56" s="349" t="e">
        <v>#REF!</v>
      </c>
      <c r="O56" s="351"/>
      <c r="P56" s="335"/>
    </row>
    <row r="57" spans="2:16" s="73" customFormat="1" ht="38.25" x14ac:dyDescent="0.25">
      <c r="B57" s="192" t="s">
        <v>531</v>
      </c>
      <c r="C57" s="192" t="s">
        <v>795</v>
      </c>
      <c r="D57" s="192" t="s">
        <v>46</v>
      </c>
      <c r="E57" s="325" t="s">
        <v>47</v>
      </c>
      <c r="F57" s="192" t="s">
        <v>531</v>
      </c>
      <c r="G57" s="201">
        <v>92431</v>
      </c>
      <c r="H57" s="191" t="s">
        <v>1146</v>
      </c>
      <c r="I57" s="192" t="s">
        <v>38</v>
      </c>
      <c r="J57" s="203">
        <v>1881.6000000000001</v>
      </c>
      <c r="K57" s="339" t="s">
        <v>1354</v>
      </c>
      <c r="L57" s="202" t="s">
        <v>1148</v>
      </c>
      <c r="M57" s="203">
        <v>70.180000000000007</v>
      </c>
      <c r="N57" s="203" t="e">
        <v>#REF!</v>
      </c>
      <c r="O57" s="203">
        <v>132050.68</v>
      </c>
      <c r="P57" s="335"/>
    </row>
    <row r="58" spans="2:16" s="73" customFormat="1" ht="38.25" x14ac:dyDescent="0.25">
      <c r="B58" s="192" t="s">
        <v>532</v>
      </c>
      <c r="C58" s="192" t="s">
        <v>795</v>
      </c>
      <c r="D58" s="192" t="s">
        <v>46</v>
      </c>
      <c r="E58" s="325" t="s">
        <v>47</v>
      </c>
      <c r="F58" s="192" t="s">
        <v>532</v>
      </c>
      <c r="G58" s="201">
        <v>92759</v>
      </c>
      <c r="H58" s="191" t="s">
        <v>1149</v>
      </c>
      <c r="I58" s="192" t="s">
        <v>717</v>
      </c>
      <c r="J58" s="203">
        <v>4352.7272727272721</v>
      </c>
      <c r="K58" s="339" t="s">
        <v>1355</v>
      </c>
      <c r="L58" s="202" t="s">
        <v>1151</v>
      </c>
      <c r="M58" s="203">
        <v>18.72</v>
      </c>
      <c r="N58" s="203" t="e">
        <v>#REF!</v>
      </c>
      <c r="O58" s="203">
        <v>81483.05</v>
      </c>
      <c r="P58" s="335"/>
    </row>
    <row r="59" spans="2:16" s="73" customFormat="1" ht="38.25" x14ac:dyDescent="0.25">
      <c r="B59" s="192" t="s">
        <v>533</v>
      </c>
      <c r="C59" s="192" t="s">
        <v>795</v>
      </c>
      <c r="D59" s="192" t="s">
        <v>46</v>
      </c>
      <c r="E59" s="325" t="s">
        <v>47</v>
      </c>
      <c r="F59" s="192" t="s">
        <v>533</v>
      </c>
      <c r="G59" s="201">
        <v>92762</v>
      </c>
      <c r="H59" s="191" t="s">
        <v>1152</v>
      </c>
      <c r="I59" s="192" t="s">
        <v>717</v>
      </c>
      <c r="J59" s="203">
        <v>8209.0909090909081</v>
      </c>
      <c r="K59" s="339" t="s">
        <v>1356</v>
      </c>
      <c r="L59" s="202" t="s">
        <v>1154</v>
      </c>
      <c r="M59" s="203">
        <v>15.93</v>
      </c>
      <c r="N59" s="203" t="e">
        <v>#REF!</v>
      </c>
      <c r="O59" s="203">
        <v>130770.81</v>
      </c>
      <c r="P59" s="335"/>
    </row>
    <row r="60" spans="2:16" s="73" customFormat="1" ht="38.25" x14ac:dyDescent="0.25">
      <c r="B60" s="192" t="s">
        <v>534</v>
      </c>
      <c r="C60" s="192" t="s">
        <v>795</v>
      </c>
      <c r="D60" s="192" t="s">
        <v>46</v>
      </c>
      <c r="E60" s="325" t="s">
        <v>47</v>
      </c>
      <c r="F60" s="192" t="s">
        <v>534</v>
      </c>
      <c r="G60" s="201">
        <v>94965</v>
      </c>
      <c r="H60" s="191" t="s">
        <v>1126</v>
      </c>
      <c r="I60" s="192" t="s">
        <v>1096</v>
      </c>
      <c r="J60" s="203">
        <v>113.4</v>
      </c>
      <c r="K60" s="339" t="s">
        <v>1347</v>
      </c>
      <c r="L60" s="202" t="s">
        <v>1128</v>
      </c>
      <c r="M60" s="203">
        <v>633.79999999999995</v>
      </c>
      <c r="N60" s="203" t="e">
        <v>#REF!</v>
      </c>
      <c r="O60" s="203">
        <v>71872.92</v>
      </c>
      <c r="P60" s="335"/>
    </row>
    <row r="61" spans="2:16" s="73" customFormat="1" ht="25.5" x14ac:dyDescent="0.25">
      <c r="B61" s="192" t="s">
        <v>649</v>
      </c>
      <c r="C61" s="192" t="s">
        <v>795</v>
      </c>
      <c r="D61" s="192" t="s">
        <v>46</v>
      </c>
      <c r="E61" s="325" t="s">
        <v>47</v>
      </c>
      <c r="F61" s="192" t="s">
        <v>649</v>
      </c>
      <c r="G61" s="201">
        <v>103670</v>
      </c>
      <c r="H61" s="191" t="s">
        <v>1107</v>
      </c>
      <c r="I61" s="192" t="s">
        <v>1096</v>
      </c>
      <c r="J61" s="203">
        <v>113.4</v>
      </c>
      <c r="K61" s="339" t="s">
        <v>1340</v>
      </c>
      <c r="L61" s="202">
        <v>0</v>
      </c>
      <c r="M61" s="203">
        <v>314.42</v>
      </c>
      <c r="N61" s="203" t="e">
        <v>#REF!</v>
      </c>
      <c r="O61" s="203">
        <v>35655.22</v>
      </c>
      <c r="P61" s="335"/>
    </row>
    <row r="62" spans="2:16" s="73" customFormat="1" x14ac:dyDescent="0.25">
      <c r="B62" s="346" t="s">
        <v>535</v>
      </c>
      <c r="C62" s="346"/>
      <c r="D62" s="346"/>
      <c r="E62" s="347"/>
      <c r="F62" s="346"/>
      <c r="G62" s="346"/>
      <c r="H62" s="343" t="s">
        <v>670</v>
      </c>
      <c r="I62" s="348"/>
      <c r="J62" s="349"/>
      <c r="K62" s="350"/>
      <c r="L62" s="350"/>
      <c r="M62" s="349"/>
      <c r="N62" s="349" t="e">
        <v>#REF!</v>
      </c>
      <c r="O62" s="351"/>
      <c r="P62" s="335"/>
    </row>
    <row r="63" spans="2:16" s="73" customFormat="1" ht="38.25" x14ac:dyDescent="0.25">
      <c r="B63" s="192" t="s">
        <v>536</v>
      </c>
      <c r="C63" s="192" t="s">
        <v>795</v>
      </c>
      <c r="D63" s="192" t="s">
        <v>46</v>
      </c>
      <c r="E63" s="325" t="s">
        <v>47</v>
      </c>
      <c r="F63" s="192" t="s">
        <v>536</v>
      </c>
      <c r="G63" s="201">
        <v>92761</v>
      </c>
      <c r="H63" s="191" t="s">
        <v>1155</v>
      </c>
      <c r="I63" s="192" t="s">
        <v>717</v>
      </c>
      <c r="J63" s="203">
        <v>829.5</v>
      </c>
      <c r="K63" s="339" t="s">
        <v>1357</v>
      </c>
      <c r="L63" s="202" t="s">
        <v>1157</v>
      </c>
      <c r="M63" s="203">
        <v>17.59</v>
      </c>
      <c r="N63" s="203" t="e">
        <v>#REF!</v>
      </c>
      <c r="O63" s="203">
        <v>14590.9</v>
      </c>
      <c r="P63" s="335"/>
    </row>
    <row r="64" spans="2:16" s="73" customFormat="1" ht="25.5" x14ac:dyDescent="0.25">
      <c r="B64" s="192" t="s">
        <v>537</v>
      </c>
      <c r="C64" s="192" t="s">
        <v>795</v>
      </c>
      <c r="D64" s="192" t="s">
        <v>46</v>
      </c>
      <c r="E64" s="325" t="s">
        <v>47</v>
      </c>
      <c r="F64" s="192" t="s">
        <v>537</v>
      </c>
      <c r="G64" s="201">
        <v>93205</v>
      </c>
      <c r="H64" s="191" t="s">
        <v>1158</v>
      </c>
      <c r="I64" s="192" t="s">
        <v>104</v>
      </c>
      <c r="J64" s="203">
        <v>525</v>
      </c>
      <c r="K64" s="339" t="s">
        <v>1358</v>
      </c>
      <c r="L64" s="202" t="s">
        <v>1160</v>
      </c>
      <c r="M64" s="203">
        <v>48.81</v>
      </c>
      <c r="N64" s="203" t="e">
        <v>#REF!</v>
      </c>
      <c r="O64" s="203">
        <v>25625.25</v>
      </c>
      <c r="P64" s="335"/>
    </row>
    <row r="65" spans="2:16" s="73" customFormat="1" x14ac:dyDescent="0.25">
      <c r="B65" s="346" t="s">
        <v>538</v>
      </c>
      <c r="C65" s="346"/>
      <c r="D65" s="346"/>
      <c r="E65" s="347"/>
      <c r="F65" s="346"/>
      <c r="G65" s="346"/>
      <c r="H65" s="343" t="s">
        <v>494</v>
      </c>
      <c r="I65" s="348"/>
      <c r="J65" s="349"/>
      <c r="K65" s="350"/>
      <c r="L65" s="350"/>
      <c r="M65" s="349"/>
      <c r="N65" s="349" t="e">
        <v>#REF!</v>
      </c>
      <c r="O65" s="351"/>
      <c r="P65" s="335"/>
    </row>
    <row r="66" spans="2:16" s="73" customFormat="1" ht="38.25" x14ac:dyDescent="0.25">
      <c r="B66" s="192" t="s">
        <v>539</v>
      </c>
      <c r="C66" s="192" t="s">
        <v>795</v>
      </c>
      <c r="D66" s="192" t="s">
        <v>46</v>
      </c>
      <c r="E66" s="325" t="s">
        <v>47</v>
      </c>
      <c r="F66" s="192" t="s">
        <v>539</v>
      </c>
      <c r="G66" s="201">
        <v>103338</v>
      </c>
      <c r="H66" s="191" t="s">
        <v>1161</v>
      </c>
      <c r="I66" s="192" t="s">
        <v>38</v>
      </c>
      <c r="J66" s="203">
        <v>882</v>
      </c>
      <c r="K66" s="339" t="s">
        <v>1359</v>
      </c>
      <c r="L66" s="202" t="s">
        <v>1163</v>
      </c>
      <c r="M66" s="203">
        <v>125.5</v>
      </c>
      <c r="N66" s="203" t="e">
        <v>#REF!</v>
      </c>
      <c r="O66" s="203">
        <v>110691</v>
      </c>
      <c r="P66" s="335"/>
    </row>
    <row r="67" spans="2:16" s="73" customFormat="1" x14ac:dyDescent="0.25">
      <c r="B67" s="346" t="s">
        <v>540</v>
      </c>
      <c r="C67" s="346"/>
      <c r="D67" s="346"/>
      <c r="E67" s="347"/>
      <c r="F67" s="346"/>
      <c r="G67" s="346"/>
      <c r="H67" s="343" t="s">
        <v>106</v>
      </c>
      <c r="I67" s="348"/>
      <c r="J67" s="349"/>
      <c r="K67" s="350"/>
      <c r="L67" s="350"/>
      <c r="M67" s="349"/>
      <c r="N67" s="349" t="e">
        <v>#REF!</v>
      </c>
      <c r="O67" s="351"/>
      <c r="P67" s="335"/>
    </row>
    <row r="68" spans="2:16" s="73" customFormat="1" ht="25.5" x14ac:dyDescent="0.25">
      <c r="B68" s="192" t="s">
        <v>541</v>
      </c>
      <c r="C68" s="192" t="s">
        <v>795</v>
      </c>
      <c r="D68" s="192" t="s">
        <v>46</v>
      </c>
      <c r="E68" s="325" t="s">
        <v>47</v>
      </c>
      <c r="F68" s="192" t="s">
        <v>541</v>
      </c>
      <c r="G68" s="201">
        <v>98554</v>
      </c>
      <c r="H68" s="191" t="s">
        <v>1164</v>
      </c>
      <c r="I68" s="192" t="s">
        <v>38</v>
      </c>
      <c r="J68" s="203">
        <v>2436</v>
      </c>
      <c r="K68" s="193" t="s">
        <v>1360</v>
      </c>
      <c r="L68" s="202" t="s">
        <v>1166</v>
      </c>
      <c r="M68" s="203">
        <v>54.43</v>
      </c>
      <c r="N68" s="203" t="e">
        <v>#REF!</v>
      </c>
      <c r="O68" s="203">
        <v>132591.48000000001</v>
      </c>
      <c r="P68" s="335"/>
    </row>
    <row r="69" spans="2:16" s="73" customFormat="1" x14ac:dyDescent="0.25">
      <c r="B69" s="192"/>
      <c r="C69" s="192"/>
      <c r="D69" s="192"/>
      <c r="E69" s="325"/>
      <c r="F69" s="192"/>
      <c r="G69" s="201"/>
      <c r="H69" s="191"/>
      <c r="I69" s="192"/>
      <c r="J69" s="203"/>
      <c r="K69" s="193"/>
      <c r="L69" s="202"/>
      <c r="M69" s="203"/>
      <c r="N69" s="203" t="e">
        <v>#REF!</v>
      </c>
      <c r="O69" s="203"/>
      <c r="P69" s="335"/>
    </row>
    <row r="70" spans="2:16" x14ac:dyDescent="0.25">
      <c r="B70" s="53" t="s">
        <v>14</v>
      </c>
      <c r="C70" s="53"/>
      <c r="D70" s="53"/>
      <c r="E70" s="326"/>
      <c r="F70" s="53"/>
      <c r="G70" s="53"/>
      <c r="H70" s="54" t="s">
        <v>495</v>
      </c>
      <c r="I70" s="207"/>
      <c r="J70" s="209"/>
      <c r="K70" s="208"/>
      <c r="L70" s="208"/>
      <c r="M70" s="209"/>
      <c r="N70" s="209"/>
      <c r="O70" s="210">
        <v>179695.06</v>
      </c>
      <c r="P70" s="210" t="e">
        <v>#REF!</v>
      </c>
    </row>
    <row r="71" spans="2:16" x14ac:dyDescent="0.25">
      <c r="B71" s="158" t="s">
        <v>475</v>
      </c>
      <c r="C71" s="158"/>
      <c r="D71" s="158"/>
      <c r="E71" s="327"/>
      <c r="F71" s="158"/>
      <c r="G71" s="158"/>
      <c r="H71" s="159" t="s">
        <v>487</v>
      </c>
      <c r="I71" s="212"/>
      <c r="J71" s="214"/>
      <c r="K71" s="213"/>
      <c r="L71" s="213"/>
      <c r="M71" s="214"/>
      <c r="N71" s="214"/>
      <c r="O71" s="328"/>
      <c r="P71" s="206" t="e">
        <v>#REF!</v>
      </c>
    </row>
    <row r="72" spans="2:16" ht="25.5" x14ac:dyDescent="0.25">
      <c r="B72" s="211" t="s">
        <v>428</v>
      </c>
      <c r="C72" s="192" t="s">
        <v>795</v>
      </c>
      <c r="D72" s="211" t="s">
        <v>46</v>
      </c>
      <c r="E72" s="325" t="s">
        <v>47</v>
      </c>
      <c r="F72" s="211" t="s">
        <v>428</v>
      </c>
      <c r="G72" s="201">
        <v>98524</v>
      </c>
      <c r="H72" s="191" t="s">
        <v>1093</v>
      </c>
      <c r="I72" s="192" t="s">
        <v>38</v>
      </c>
      <c r="J72" s="203">
        <v>9.5</v>
      </c>
      <c r="K72" s="339" t="s">
        <v>1336</v>
      </c>
      <c r="L72" s="202" t="s">
        <v>1094</v>
      </c>
      <c r="M72" s="203">
        <v>3.43</v>
      </c>
      <c r="N72" s="203" t="e">
        <v>#REF!</v>
      </c>
      <c r="O72" s="203">
        <v>32.58</v>
      </c>
      <c r="P72" s="203" t="e">
        <v>#REF!</v>
      </c>
    </row>
    <row r="73" spans="2:16" ht="25.5" x14ac:dyDescent="0.25">
      <c r="B73" s="211" t="s">
        <v>496</v>
      </c>
      <c r="C73" s="192" t="s">
        <v>795</v>
      </c>
      <c r="D73" s="211" t="s">
        <v>46</v>
      </c>
      <c r="E73" s="325" t="s">
        <v>47</v>
      </c>
      <c r="F73" s="211" t="s">
        <v>496</v>
      </c>
      <c r="G73" s="201">
        <v>401001126</v>
      </c>
      <c r="H73" s="191" t="s">
        <v>1095</v>
      </c>
      <c r="I73" s="192" t="s">
        <v>1096</v>
      </c>
      <c r="J73" s="203">
        <v>0.57000000000000006</v>
      </c>
      <c r="K73" s="339">
        <v>102.03</v>
      </c>
      <c r="L73" s="202">
        <v>85.38</v>
      </c>
      <c r="M73" s="203">
        <v>124.69</v>
      </c>
      <c r="N73" s="203" t="e">
        <v>#REF!</v>
      </c>
      <c r="O73" s="203">
        <v>71.069999999999993</v>
      </c>
      <c r="P73" s="203"/>
    </row>
    <row r="74" spans="2:16" ht="25.5" x14ac:dyDescent="0.25">
      <c r="B74" s="211" t="s">
        <v>735</v>
      </c>
      <c r="C74" s="192" t="s">
        <v>795</v>
      </c>
      <c r="D74" s="211" t="s">
        <v>46</v>
      </c>
      <c r="E74" s="325" t="s">
        <v>47</v>
      </c>
      <c r="F74" s="211" t="s">
        <v>735</v>
      </c>
      <c r="G74" s="201">
        <v>97914</v>
      </c>
      <c r="H74" s="191" t="s">
        <v>1097</v>
      </c>
      <c r="I74" s="192" t="s">
        <v>1098</v>
      </c>
      <c r="J74" s="203">
        <v>17.100000000000001</v>
      </c>
      <c r="K74" s="339" t="s">
        <v>1337</v>
      </c>
      <c r="L74" s="202" t="s">
        <v>1100</v>
      </c>
      <c r="M74" s="203">
        <v>3.39</v>
      </c>
      <c r="N74" s="203" t="e">
        <v>#REF!</v>
      </c>
      <c r="O74" s="203">
        <v>57.96</v>
      </c>
      <c r="P74" s="203"/>
    </row>
    <row r="75" spans="2:16" ht="38.25" x14ac:dyDescent="0.25">
      <c r="B75" s="211" t="s">
        <v>736</v>
      </c>
      <c r="C75" s="192" t="s">
        <v>795</v>
      </c>
      <c r="D75" s="211" t="s">
        <v>46</v>
      </c>
      <c r="E75" s="325" t="s">
        <v>47</v>
      </c>
      <c r="F75" s="211" t="s">
        <v>736</v>
      </c>
      <c r="G75" s="201">
        <v>97915</v>
      </c>
      <c r="H75" s="191" t="s">
        <v>1101</v>
      </c>
      <c r="I75" s="192" t="s">
        <v>1098</v>
      </c>
      <c r="J75" s="203">
        <v>39.900000000000006</v>
      </c>
      <c r="K75" s="339" t="s">
        <v>1338</v>
      </c>
      <c r="L75" s="202" t="s">
        <v>1103</v>
      </c>
      <c r="M75" s="203">
        <v>1.35</v>
      </c>
      <c r="N75" s="203" t="e">
        <v>#REF!</v>
      </c>
      <c r="O75" s="203">
        <v>53.86</v>
      </c>
      <c r="P75" s="203"/>
    </row>
    <row r="76" spans="2:16" x14ac:dyDescent="0.25">
      <c r="B76" s="158" t="s">
        <v>476</v>
      </c>
      <c r="C76" s="158"/>
      <c r="D76" s="158"/>
      <c r="E76" s="327"/>
      <c r="F76" s="158"/>
      <c r="G76" s="158"/>
      <c r="H76" s="159" t="s">
        <v>488</v>
      </c>
      <c r="I76" s="212"/>
      <c r="J76" s="214"/>
      <c r="K76" s="213"/>
      <c r="L76" s="213"/>
      <c r="M76" s="214"/>
      <c r="N76" s="214"/>
      <c r="O76" s="328"/>
      <c r="P76" s="206" t="e">
        <v>#REF!</v>
      </c>
    </row>
    <row r="77" spans="2:16" x14ac:dyDescent="0.25">
      <c r="B77" s="346" t="s">
        <v>477</v>
      </c>
      <c r="C77" s="346"/>
      <c r="D77" s="346"/>
      <c r="E77" s="347"/>
      <c r="F77" s="346"/>
      <c r="G77" s="346"/>
      <c r="H77" s="343" t="s">
        <v>489</v>
      </c>
      <c r="I77" s="348"/>
      <c r="J77" s="349"/>
      <c r="K77" s="350"/>
      <c r="L77" s="350"/>
      <c r="M77" s="349"/>
      <c r="N77" s="349" t="e">
        <v>#REF!</v>
      </c>
      <c r="O77" s="351"/>
      <c r="P77" s="206"/>
    </row>
    <row r="78" spans="2:16" ht="38.25" x14ac:dyDescent="0.25">
      <c r="B78" s="192" t="s">
        <v>542</v>
      </c>
      <c r="C78" s="192" t="s">
        <v>795</v>
      </c>
      <c r="D78" s="192" t="s">
        <v>46</v>
      </c>
      <c r="E78" s="325" t="s">
        <v>47</v>
      </c>
      <c r="F78" s="192" t="s">
        <v>542</v>
      </c>
      <c r="G78" s="201">
        <v>101174</v>
      </c>
      <c r="H78" s="191" t="s">
        <v>1104</v>
      </c>
      <c r="I78" s="192" t="s">
        <v>104</v>
      </c>
      <c r="J78" s="203">
        <v>36</v>
      </c>
      <c r="K78" s="339" t="s">
        <v>1339</v>
      </c>
      <c r="L78" s="202" t="s">
        <v>1106</v>
      </c>
      <c r="M78" s="203">
        <v>101.4</v>
      </c>
      <c r="N78" s="203" t="e">
        <v>#REF!</v>
      </c>
      <c r="O78" s="203">
        <v>3650.4</v>
      </c>
      <c r="P78" s="203" t="e">
        <v>#REF!</v>
      </c>
    </row>
    <row r="79" spans="2:16" ht="25.5" x14ac:dyDescent="0.25">
      <c r="B79" s="192" t="s">
        <v>698</v>
      </c>
      <c r="C79" s="192" t="s">
        <v>795</v>
      </c>
      <c r="D79" s="192" t="s">
        <v>46</v>
      </c>
      <c r="E79" s="325" t="s">
        <v>47</v>
      </c>
      <c r="F79" s="192" t="s">
        <v>698</v>
      </c>
      <c r="G79" s="201">
        <v>103670</v>
      </c>
      <c r="H79" s="191" t="s">
        <v>1107</v>
      </c>
      <c r="I79" s="192" t="s">
        <v>1096</v>
      </c>
      <c r="J79" s="203">
        <v>1.7671458676442586</v>
      </c>
      <c r="K79" s="339" t="s">
        <v>1340</v>
      </c>
      <c r="L79" s="202">
        <v>0</v>
      </c>
      <c r="M79" s="203">
        <v>314.42</v>
      </c>
      <c r="N79" s="203" t="e">
        <v>#REF!</v>
      </c>
      <c r="O79" s="203">
        <v>555.62</v>
      </c>
      <c r="P79" s="203" t="e">
        <v>#REF!</v>
      </c>
    </row>
    <row r="80" spans="2:16" ht="25.5" x14ac:dyDescent="0.25">
      <c r="B80" s="192" t="s">
        <v>543</v>
      </c>
      <c r="C80" s="192" t="s">
        <v>795</v>
      </c>
      <c r="D80" s="192" t="s">
        <v>46</v>
      </c>
      <c r="E80" s="325" t="s">
        <v>47</v>
      </c>
      <c r="F80" s="192" t="s">
        <v>543</v>
      </c>
      <c r="G80" s="201">
        <v>95601</v>
      </c>
      <c r="H80" s="191" t="s">
        <v>1109</v>
      </c>
      <c r="I80" s="192" t="s">
        <v>101</v>
      </c>
      <c r="J80" s="203">
        <v>12</v>
      </c>
      <c r="K80" s="339" t="s">
        <v>1341</v>
      </c>
      <c r="L80" s="202" t="s">
        <v>1111</v>
      </c>
      <c r="M80" s="203">
        <v>21.55</v>
      </c>
      <c r="N80" s="203" t="e">
        <v>#REF!</v>
      </c>
      <c r="O80" s="203">
        <v>258.60000000000002</v>
      </c>
      <c r="P80" s="203" t="e">
        <v>#REF!</v>
      </c>
    </row>
    <row r="81" spans="2:16" ht="25.5" x14ac:dyDescent="0.25">
      <c r="B81" s="192" t="s">
        <v>544</v>
      </c>
      <c r="C81" s="192" t="s">
        <v>795</v>
      </c>
      <c r="D81" s="192" t="s">
        <v>46</v>
      </c>
      <c r="E81" s="325" t="s">
        <v>47</v>
      </c>
      <c r="F81" s="192" t="s">
        <v>544</v>
      </c>
      <c r="G81" s="201">
        <v>96543</v>
      </c>
      <c r="H81" s="191" t="s">
        <v>1112</v>
      </c>
      <c r="I81" s="192" t="s">
        <v>717</v>
      </c>
      <c r="J81" s="203">
        <v>16.799999999999997</v>
      </c>
      <c r="K81" s="339" t="s">
        <v>1342</v>
      </c>
      <c r="L81" s="202" t="s">
        <v>1114</v>
      </c>
      <c r="M81" s="203">
        <v>22.51</v>
      </c>
      <c r="N81" s="203" t="e">
        <v>#REF!</v>
      </c>
      <c r="O81" s="203">
        <v>378.16</v>
      </c>
      <c r="P81" s="203"/>
    </row>
    <row r="82" spans="2:16" ht="25.5" x14ac:dyDescent="0.25">
      <c r="B82" s="192" t="s">
        <v>545</v>
      </c>
      <c r="C82" s="192" t="s">
        <v>795</v>
      </c>
      <c r="D82" s="192" t="s">
        <v>46</v>
      </c>
      <c r="E82" s="325" t="s">
        <v>47</v>
      </c>
      <c r="F82" s="192" t="s">
        <v>545</v>
      </c>
      <c r="G82" s="201">
        <v>96546</v>
      </c>
      <c r="H82" s="191" t="s">
        <v>1115</v>
      </c>
      <c r="I82" s="192" t="s">
        <v>717</v>
      </c>
      <c r="J82" s="203">
        <v>71.039999999999992</v>
      </c>
      <c r="K82" s="339" t="s">
        <v>1343</v>
      </c>
      <c r="L82" s="202" t="s">
        <v>1117</v>
      </c>
      <c r="M82" s="203">
        <v>17.86</v>
      </c>
      <c r="N82" s="203" t="e">
        <v>#REF!</v>
      </c>
      <c r="O82" s="203">
        <v>1268.77</v>
      </c>
      <c r="P82" s="203"/>
    </row>
    <row r="83" spans="2:16" x14ac:dyDescent="0.25">
      <c r="B83" s="346" t="s">
        <v>478</v>
      </c>
      <c r="C83" s="346"/>
      <c r="D83" s="346"/>
      <c r="E83" s="347"/>
      <c r="F83" s="346"/>
      <c r="G83" s="346"/>
      <c r="H83" s="343" t="s">
        <v>490</v>
      </c>
      <c r="I83" s="348"/>
      <c r="J83" s="349"/>
      <c r="K83" s="350"/>
      <c r="L83" s="350"/>
      <c r="M83" s="349"/>
      <c r="N83" s="349" t="e">
        <v>#REF!</v>
      </c>
      <c r="O83" s="351"/>
      <c r="P83" s="203"/>
    </row>
    <row r="84" spans="2:16" ht="25.5" x14ac:dyDescent="0.25">
      <c r="B84" s="192" t="s">
        <v>546</v>
      </c>
      <c r="C84" s="192" t="s">
        <v>795</v>
      </c>
      <c r="D84" s="192" t="s">
        <v>46</v>
      </c>
      <c r="E84" s="325" t="s">
        <v>47</v>
      </c>
      <c r="F84" s="192" t="s">
        <v>546</v>
      </c>
      <c r="G84" s="201">
        <v>96523</v>
      </c>
      <c r="H84" s="191" t="s">
        <v>1118</v>
      </c>
      <c r="I84" s="192" t="s">
        <v>1096</v>
      </c>
      <c r="J84" s="203">
        <v>4.4160000000000004</v>
      </c>
      <c r="K84" s="339" t="s">
        <v>1344</v>
      </c>
      <c r="L84" s="202" t="s">
        <v>1119</v>
      </c>
      <c r="M84" s="203">
        <v>105.03</v>
      </c>
      <c r="N84" s="203" t="e">
        <v>#REF!</v>
      </c>
      <c r="O84" s="203">
        <v>463.81</v>
      </c>
      <c r="P84" s="203"/>
    </row>
    <row r="85" spans="2:16" ht="25.5" x14ac:dyDescent="0.25">
      <c r="B85" s="192" t="s">
        <v>547</v>
      </c>
      <c r="C85" s="192" t="s">
        <v>795</v>
      </c>
      <c r="D85" s="192" t="s">
        <v>46</v>
      </c>
      <c r="E85" s="325" t="s">
        <v>47</v>
      </c>
      <c r="F85" s="192" t="s">
        <v>547</v>
      </c>
      <c r="G85" s="201">
        <v>96617</v>
      </c>
      <c r="H85" s="191" t="s">
        <v>1120</v>
      </c>
      <c r="I85" s="192" t="s">
        <v>38</v>
      </c>
      <c r="J85" s="203">
        <v>2.4300000000000002</v>
      </c>
      <c r="K85" s="339" t="s">
        <v>1345</v>
      </c>
      <c r="L85" s="202" t="s">
        <v>1122</v>
      </c>
      <c r="M85" s="203">
        <v>22.7</v>
      </c>
      <c r="N85" s="203" t="e">
        <v>#REF!</v>
      </c>
      <c r="O85" s="203">
        <v>55.16</v>
      </c>
      <c r="P85" s="203"/>
    </row>
    <row r="86" spans="2:16" ht="38.25" x14ac:dyDescent="0.25">
      <c r="B86" s="192" t="s">
        <v>548</v>
      </c>
      <c r="C86" s="192" t="s">
        <v>795</v>
      </c>
      <c r="D86" s="192" t="s">
        <v>46</v>
      </c>
      <c r="E86" s="325" t="s">
        <v>47</v>
      </c>
      <c r="F86" s="192" t="s">
        <v>548</v>
      </c>
      <c r="G86" s="201">
        <v>96540</v>
      </c>
      <c r="H86" s="191" t="s">
        <v>1123</v>
      </c>
      <c r="I86" s="192" t="s">
        <v>38</v>
      </c>
      <c r="J86" s="203">
        <v>16.68</v>
      </c>
      <c r="K86" s="339" t="s">
        <v>1346</v>
      </c>
      <c r="L86" s="202" t="s">
        <v>1125</v>
      </c>
      <c r="M86" s="203">
        <v>154.62</v>
      </c>
      <c r="N86" s="203" t="e">
        <v>#REF!</v>
      </c>
      <c r="O86" s="203">
        <v>2579.06</v>
      </c>
      <c r="P86" s="203"/>
    </row>
    <row r="87" spans="2:16" ht="25.5" x14ac:dyDescent="0.25">
      <c r="B87" s="192" t="s">
        <v>650</v>
      </c>
      <c r="C87" s="192" t="s">
        <v>795</v>
      </c>
      <c r="D87" s="192" t="s">
        <v>46</v>
      </c>
      <c r="E87" s="325" t="s">
        <v>47</v>
      </c>
      <c r="F87" s="192" t="s">
        <v>650</v>
      </c>
      <c r="G87" s="201">
        <v>96543</v>
      </c>
      <c r="H87" s="191" t="s">
        <v>1112</v>
      </c>
      <c r="I87" s="192" t="s">
        <v>717</v>
      </c>
      <c r="J87" s="203">
        <v>48</v>
      </c>
      <c r="K87" s="339" t="s">
        <v>1342</v>
      </c>
      <c r="L87" s="202" t="s">
        <v>1114</v>
      </c>
      <c r="M87" s="203">
        <v>22.51</v>
      </c>
      <c r="N87" s="203" t="e">
        <v>#REF!</v>
      </c>
      <c r="O87" s="203">
        <v>1080.48</v>
      </c>
      <c r="P87" s="203"/>
    </row>
    <row r="88" spans="2:16" ht="25.5" x14ac:dyDescent="0.25">
      <c r="B88" s="192" t="s">
        <v>651</v>
      </c>
      <c r="C88" s="192" t="s">
        <v>795</v>
      </c>
      <c r="D88" s="192" t="s">
        <v>46</v>
      </c>
      <c r="E88" s="325" t="s">
        <v>47</v>
      </c>
      <c r="F88" s="192" t="s">
        <v>651</v>
      </c>
      <c r="G88" s="201">
        <v>96546</v>
      </c>
      <c r="H88" s="191" t="s">
        <v>1115</v>
      </c>
      <c r="I88" s="192" t="s">
        <v>717</v>
      </c>
      <c r="J88" s="203">
        <v>134.72727272727272</v>
      </c>
      <c r="K88" s="339" t="s">
        <v>1343</v>
      </c>
      <c r="L88" s="202" t="s">
        <v>1117</v>
      </c>
      <c r="M88" s="203">
        <v>17.86</v>
      </c>
      <c r="N88" s="203" t="e">
        <v>#REF!</v>
      </c>
      <c r="O88" s="203">
        <v>2406.2199999999998</v>
      </c>
      <c r="P88" s="203"/>
    </row>
    <row r="89" spans="2:16" ht="38.25" x14ac:dyDescent="0.25">
      <c r="B89" s="192" t="s">
        <v>652</v>
      </c>
      <c r="C89" s="192" t="s">
        <v>795</v>
      </c>
      <c r="D89" s="192" t="s">
        <v>46</v>
      </c>
      <c r="E89" s="325" t="s">
        <v>47</v>
      </c>
      <c r="F89" s="192" t="s">
        <v>652</v>
      </c>
      <c r="G89" s="201">
        <v>94965</v>
      </c>
      <c r="H89" s="191" t="s">
        <v>1126</v>
      </c>
      <c r="I89" s="192" t="s">
        <v>1096</v>
      </c>
      <c r="J89" s="203">
        <v>1.3800000000000001</v>
      </c>
      <c r="K89" s="339" t="s">
        <v>1347</v>
      </c>
      <c r="L89" s="202" t="s">
        <v>1128</v>
      </c>
      <c r="M89" s="203">
        <v>633.79999999999995</v>
      </c>
      <c r="N89" s="203" t="e">
        <v>#REF!</v>
      </c>
      <c r="O89" s="203">
        <v>874.64</v>
      </c>
      <c r="P89" s="203"/>
    </row>
    <row r="90" spans="2:16" ht="25.5" x14ac:dyDescent="0.25">
      <c r="B90" s="192" t="s">
        <v>653</v>
      </c>
      <c r="C90" s="192" t="s">
        <v>795</v>
      </c>
      <c r="D90" s="192" t="s">
        <v>46</v>
      </c>
      <c r="E90" s="325" t="s">
        <v>47</v>
      </c>
      <c r="F90" s="192" t="s">
        <v>653</v>
      </c>
      <c r="G90" s="201">
        <v>103670</v>
      </c>
      <c r="H90" s="191" t="s">
        <v>1107</v>
      </c>
      <c r="I90" s="192" t="s">
        <v>1096</v>
      </c>
      <c r="J90" s="203">
        <v>1.3800000000000001</v>
      </c>
      <c r="K90" s="339" t="s">
        <v>1340</v>
      </c>
      <c r="L90" s="202">
        <v>0</v>
      </c>
      <c r="M90" s="203">
        <v>314.42</v>
      </c>
      <c r="N90" s="203" t="e">
        <v>#REF!</v>
      </c>
      <c r="O90" s="203">
        <v>433.89</v>
      </c>
      <c r="P90" s="203"/>
    </row>
    <row r="91" spans="2:16" ht="25.5" x14ac:dyDescent="0.25">
      <c r="B91" s="192" t="s">
        <v>654</v>
      </c>
      <c r="C91" s="192" t="s">
        <v>795</v>
      </c>
      <c r="D91" s="192" t="s">
        <v>46</v>
      </c>
      <c r="E91" s="325" t="s">
        <v>47</v>
      </c>
      <c r="F91" s="192" t="s">
        <v>654</v>
      </c>
      <c r="G91" s="201">
        <v>98557</v>
      </c>
      <c r="H91" s="191" t="s">
        <v>1129</v>
      </c>
      <c r="I91" s="192" t="s">
        <v>38</v>
      </c>
      <c r="J91" s="203">
        <v>16.68</v>
      </c>
      <c r="K91" s="339" t="s">
        <v>1348</v>
      </c>
      <c r="L91" s="202" t="s">
        <v>1131</v>
      </c>
      <c r="M91" s="203">
        <v>55.47</v>
      </c>
      <c r="N91" s="203" t="e">
        <v>#REF!</v>
      </c>
      <c r="O91" s="203">
        <v>925.23</v>
      </c>
      <c r="P91" s="203"/>
    </row>
    <row r="92" spans="2:16" ht="25.5" x14ac:dyDescent="0.25">
      <c r="B92" s="192" t="s">
        <v>655</v>
      </c>
      <c r="C92" s="192" t="s">
        <v>795</v>
      </c>
      <c r="D92" s="192" t="s">
        <v>46</v>
      </c>
      <c r="E92" s="325" t="s">
        <v>47</v>
      </c>
      <c r="F92" s="192" t="s">
        <v>655</v>
      </c>
      <c r="G92" s="201">
        <v>93382</v>
      </c>
      <c r="H92" s="191" t="s">
        <v>1132</v>
      </c>
      <c r="I92" s="192" t="s">
        <v>1096</v>
      </c>
      <c r="J92" s="203">
        <v>1.6560000000000001</v>
      </c>
      <c r="K92" s="339" t="s">
        <v>1349</v>
      </c>
      <c r="L92" s="202" t="s">
        <v>1134</v>
      </c>
      <c r="M92" s="203">
        <v>37.26</v>
      </c>
      <c r="N92" s="203" t="e">
        <v>#REF!</v>
      </c>
      <c r="O92" s="203">
        <v>61.7</v>
      </c>
      <c r="P92" s="203"/>
    </row>
    <row r="93" spans="2:16" x14ac:dyDescent="0.25">
      <c r="B93" s="346" t="s">
        <v>479</v>
      </c>
      <c r="C93" s="346"/>
      <c r="D93" s="346"/>
      <c r="E93" s="347"/>
      <c r="F93" s="346"/>
      <c r="G93" s="346"/>
      <c r="H93" s="343" t="s">
        <v>491</v>
      </c>
      <c r="I93" s="348"/>
      <c r="J93" s="349"/>
      <c r="K93" s="350"/>
      <c r="L93" s="350"/>
      <c r="M93" s="349"/>
      <c r="N93" s="349" t="e">
        <v>#REF!</v>
      </c>
      <c r="O93" s="351"/>
      <c r="P93" s="203"/>
    </row>
    <row r="94" spans="2:16" ht="25.5" x14ac:dyDescent="0.25">
      <c r="B94" s="192" t="s">
        <v>549</v>
      </c>
      <c r="C94" s="192" t="s">
        <v>795</v>
      </c>
      <c r="D94" s="192" t="s">
        <v>46</v>
      </c>
      <c r="E94" s="325" t="s">
        <v>47</v>
      </c>
      <c r="F94" s="192" t="s">
        <v>549</v>
      </c>
      <c r="G94" s="201">
        <v>96527</v>
      </c>
      <c r="H94" s="191" t="s">
        <v>1135</v>
      </c>
      <c r="I94" s="192" t="s">
        <v>1096</v>
      </c>
      <c r="J94" s="203">
        <v>3.4560000000000004</v>
      </c>
      <c r="K94" s="339" t="s">
        <v>1350</v>
      </c>
      <c r="L94" s="202" t="s">
        <v>1136</v>
      </c>
      <c r="M94" s="203">
        <v>137.94</v>
      </c>
      <c r="N94" s="203" t="e">
        <v>#REF!</v>
      </c>
      <c r="O94" s="203">
        <v>476.72</v>
      </c>
      <c r="P94" s="203"/>
    </row>
    <row r="95" spans="2:16" ht="38.25" x14ac:dyDescent="0.25">
      <c r="B95" s="192" t="s">
        <v>550</v>
      </c>
      <c r="C95" s="192" t="s">
        <v>795</v>
      </c>
      <c r="D95" s="192" t="s">
        <v>46</v>
      </c>
      <c r="E95" s="325" t="s">
        <v>47</v>
      </c>
      <c r="F95" s="192" t="s">
        <v>550</v>
      </c>
      <c r="G95" s="201">
        <v>96542</v>
      </c>
      <c r="H95" s="191" t="s">
        <v>1137</v>
      </c>
      <c r="I95" s="192" t="s">
        <v>38</v>
      </c>
      <c r="J95" s="203">
        <v>36.96</v>
      </c>
      <c r="K95" s="339" t="s">
        <v>1351</v>
      </c>
      <c r="L95" s="202" t="s">
        <v>1139</v>
      </c>
      <c r="M95" s="203">
        <v>104.5</v>
      </c>
      <c r="N95" s="203" t="e">
        <v>#REF!</v>
      </c>
      <c r="O95" s="203">
        <v>3862.32</v>
      </c>
      <c r="P95" s="203"/>
    </row>
    <row r="96" spans="2:16" ht="25.5" x14ac:dyDescent="0.25">
      <c r="B96" s="192" t="s">
        <v>551</v>
      </c>
      <c r="C96" s="192" t="s">
        <v>795</v>
      </c>
      <c r="D96" s="192" t="s">
        <v>46</v>
      </c>
      <c r="E96" s="325" t="s">
        <v>47</v>
      </c>
      <c r="F96" s="192" t="s">
        <v>551</v>
      </c>
      <c r="G96" s="201">
        <v>96617</v>
      </c>
      <c r="H96" s="191" t="s">
        <v>1120</v>
      </c>
      <c r="I96" s="192" t="s">
        <v>38</v>
      </c>
      <c r="J96" s="203">
        <v>7.379999999999999</v>
      </c>
      <c r="K96" s="339" t="s">
        <v>1345</v>
      </c>
      <c r="L96" s="202" t="s">
        <v>1122</v>
      </c>
      <c r="M96" s="203">
        <v>22.7</v>
      </c>
      <c r="N96" s="203" t="e">
        <v>#REF!</v>
      </c>
      <c r="O96" s="203">
        <v>167.52</v>
      </c>
      <c r="P96" s="203"/>
    </row>
    <row r="97" spans="2:16" ht="25.5" x14ac:dyDescent="0.25">
      <c r="B97" s="192" t="s">
        <v>552</v>
      </c>
      <c r="C97" s="192" t="s">
        <v>795</v>
      </c>
      <c r="D97" s="192" t="s">
        <v>46</v>
      </c>
      <c r="E97" s="325" t="s">
        <v>47</v>
      </c>
      <c r="F97" s="192" t="s">
        <v>552</v>
      </c>
      <c r="G97" s="201">
        <v>96543</v>
      </c>
      <c r="H97" s="191" t="s">
        <v>1112</v>
      </c>
      <c r="I97" s="192" t="s">
        <v>717</v>
      </c>
      <c r="J97" s="203">
        <v>40.363636363636367</v>
      </c>
      <c r="K97" s="339" t="s">
        <v>1342</v>
      </c>
      <c r="L97" s="202" t="s">
        <v>1114</v>
      </c>
      <c r="M97" s="203">
        <v>22.51</v>
      </c>
      <c r="N97" s="203" t="e">
        <v>#REF!</v>
      </c>
      <c r="O97" s="203">
        <v>908.58</v>
      </c>
      <c r="P97" s="203"/>
    </row>
    <row r="98" spans="2:16" ht="25.5" x14ac:dyDescent="0.25">
      <c r="B98" s="192" t="s">
        <v>635</v>
      </c>
      <c r="C98" s="192" t="s">
        <v>795</v>
      </c>
      <c r="D98" s="192" t="s">
        <v>46</v>
      </c>
      <c r="E98" s="325" t="s">
        <v>47</v>
      </c>
      <c r="F98" s="192" t="s">
        <v>635</v>
      </c>
      <c r="G98" s="201">
        <v>96545</v>
      </c>
      <c r="H98" s="191" t="s">
        <v>1143</v>
      </c>
      <c r="I98" s="192" t="s">
        <v>717</v>
      </c>
      <c r="J98" s="203">
        <v>86.181818181818187</v>
      </c>
      <c r="K98" s="339" t="s">
        <v>1353</v>
      </c>
      <c r="L98" s="202" t="s">
        <v>1145</v>
      </c>
      <c r="M98" s="203">
        <v>19.95</v>
      </c>
      <c r="N98" s="203" t="e">
        <v>#REF!</v>
      </c>
      <c r="O98" s="203">
        <v>1719.32</v>
      </c>
      <c r="P98" s="203"/>
    </row>
    <row r="99" spans="2:16" ht="38.25" x14ac:dyDescent="0.25">
      <c r="B99" s="192" t="s">
        <v>656</v>
      </c>
      <c r="C99" s="192" t="s">
        <v>795</v>
      </c>
      <c r="D99" s="192" t="s">
        <v>46</v>
      </c>
      <c r="E99" s="325" t="s">
        <v>47</v>
      </c>
      <c r="F99" s="192" t="s">
        <v>656</v>
      </c>
      <c r="G99" s="201">
        <v>94965</v>
      </c>
      <c r="H99" s="191" t="s">
        <v>1126</v>
      </c>
      <c r="I99" s="192" t="s">
        <v>1096</v>
      </c>
      <c r="J99" s="203">
        <v>2.16</v>
      </c>
      <c r="K99" s="339" t="s">
        <v>1347</v>
      </c>
      <c r="L99" s="202" t="s">
        <v>1128</v>
      </c>
      <c r="M99" s="203">
        <v>633.79999999999995</v>
      </c>
      <c r="N99" s="203" t="e">
        <v>#REF!</v>
      </c>
      <c r="O99" s="203">
        <v>1369</v>
      </c>
      <c r="P99" s="203"/>
    </row>
    <row r="100" spans="2:16" ht="25.5" x14ac:dyDescent="0.25">
      <c r="B100" s="192" t="s">
        <v>657</v>
      </c>
      <c r="C100" s="192" t="s">
        <v>795</v>
      </c>
      <c r="D100" s="192" t="s">
        <v>46</v>
      </c>
      <c r="E100" s="325" t="s">
        <v>47</v>
      </c>
      <c r="F100" s="192" t="s">
        <v>657</v>
      </c>
      <c r="G100" s="201">
        <v>103670</v>
      </c>
      <c r="H100" s="191" t="s">
        <v>1107</v>
      </c>
      <c r="I100" s="192" t="s">
        <v>1096</v>
      </c>
      <c r="J100" s="203">
        <v>2.16</v>
      </c>
      <c r="K100" s="339" t="s">
        <v>1340</v>
      </c>
      <c r="L100" s="202">
        <v>0</v>
      </c>
      <c r="M100" s="203">
        <v>314.42</v>
      </c>
      <c r="N100" s="203" t="e">
        <v>#REF!</v>
      </c>
      <c r="O100" s="203">
        <v>679.14</v>
      </c>
      <c r="P100" s="203"/>
    </row>
    <row r="101" spans="2:16" ht="25.5" x14ac:dyDescent="0.25">
      <c r="B101" s="192" t="s">
        <v>658</v>
      </c>
      <c r="C101" s="192" t="s">
        <v>795</v>
      </c>
      <c r="D101" s="192" t="s">
        <v>46</v>
      </c>
      <c r="E101" s="325" t="s">
        <v>47</v>
      </c>
      <c r="F101" s="192" t="s">
        <v>658</v>
      </c>
      <c r="G101" s="201">
        <v>98557</v>
      </c>
      <c r="H101" s="191" t="s">
        <v>1129</v>
      </c>
      <c r="I101" s="192" t="s">
        <v>38</v>
      </c>
      <c r="J101" s="203">
        <v>36.96</v>
      </c>
      <c r="K101" s="339" t="s">
        <v>1348</v>
      </c>
      <c r="L101" s="202" t="s">
        <v>1131</v>
      </c>
      <c r="M101" s="203">
        <v>55.47</v>
      </c>
      <c r="N101" s="203" t="e">
        <v>#REF!</v>
      </c>
      <c r="O101" s="203">
        <v>2050.17</v>
      </c>
      <c r="P101" s="203"/>
    </row>
    <row r="102" spans="2:16" ht="25.5" x14ac:dyDescent="0.25">
      <c r="B102" s="192" t="s">
        <v>744</v>
      </c>
      <c r="C102" s="192" t="s">
        <v>795</v>
      </c>
      <c r="D102" s="192" t="s">
        <v>46</v>
      </c>
      <c r="E102" s="325" t="s">
        <v>47</v>
      </c>
      <c r="F102" s="192" t="s">
        <v>744</v>
      </c>
      <c r="G102" s="201">
        <v>93382</v>
      </c>
      <c r="H102" s="191" t="s">
        <v>1132</v>
      </c>
      <c r="I102" s="192" t="s">
        <v>1096</v>
      </c>
      <c r="J102" s="203">
        <v>1.2960000000000003</v>
      </c>
      <c r="K102" s="339" t="s">
        <v>1349</v>
      </c>
      <c r="L102" s="202" t="s">
        <v>1134</v>
      </c>
      <c r="M102" s="203">
        <v>37.26</v>
      </c>
      <c r="N102" s="203" t="e">
        <v>#REF!</v>
      </c>
      <c r="O102" s="203">
        <v>48.28</v>
      </c>
      <c r="P102" s="203"/>
    </row>
    <row r="103" spans="2:16" x14ac:dyDescent="0.25">
      <c r="B103" s="158" t="s">
        <v>553</v>
      </c>
      <c r="C103" s="158"/>
      <c r="D103" s="158"/>
      <c r="E103" s="327"/>
      <c r="F103" s="158"/>
      <c r="G103" s="158"/>
      <c r="H103" s="159" t="s">
        <v>492</v>
      </c>
      <c r="I103" s="212"/>
      <c r="J103" s="214"/>
      <c r="K103" s="213"/>
      <c r="L103" s="213"/>
      <c r="M103" s="214"/>
      <c r="N103" s="214"/>
      <c r="O103" s="328"/>
      <c r="P103" s="203"/>
    </row>
    <row r="104" spans="2:16" x14ac:dyDescent="0.25">
      <c r="B104" s="346" t="s">
        <v>554</v>
      </c>
      <c r="C104" s="346"/>
      <c r="D104" s="346"/>
      <c r="E104" s="347"/>
      <c r="F104" s="346"/>
      <c r="G104" s="346"/>
      <c r="H104" s="343" t="s">
        <v>493</v>
      </c>
      <c r="I104" s="348"/>
      <c r="J104" s="349"/>
      <c r="K104" s="350"/>
      <c r="L104" s="350"/>
      <c r="M104" s="349"/>
      <c r="N104" s="349" t="e">
        <v>#REF!</v>
      </c>
      <c r="O104" s="351"/>
      <c r="P104" s="203"/>
    </row>
    <row r="105" spans="2:16" ht="38.25" x14ac:dyDescent="0.25">
      <c r="B105" s="192" t="s">
        <v>555</v>
      </c>
      <c r="C105" s="192" t="s">
        <v>795</v>
      </c>
      <c r="D105" s="192" t="s">
        <v>46</v>
      </c>
      <c r="E105" s="325" t="s">
        <v>47</v>
      </c>
      <c r="F105" s="192" t="s">
        <v>555</v>
      </c>
      <c r="G105" s="201">
        <v>92431</v>
      </c>
      <c r="H105" s="191" t="s">
        <v>1146</v>
      </c>
      <c r="I105" s="192" t="s">
        <v>38</v>
      </c>
      <c r="J105" s="203">
        <v>169.32</v>
      </c>
      <c r="K105" s="339" t="s">
        <v>1354</v>
      </c>
      <c r="L105" s="202" t="s">
        <v>1148</v>
      </c>
      <c r="M105" s="203">
        <v>70.180000000000007</v>
      </c>
      <c r="N105" s="203" t="e">
        <v>#REF!</v>
      </c>
      <c r="O105" s="203">
        <v>11882.87</v>
      </c>
      <c r="P105" s="203"/>
    </row>
    <row r="106" spans="2:16" ht="38.25" x14ac:dyDescent="0.25">
      <c r="B106" s="192" t="s">
        <v>556</v>
      </c>
      <c r="C106" s="192" t="s">
        <v>795</v>
      </c>
      <c r="D106" s="192" t="s">
        <v>46</v>
      </c>
      <c r="E106" s="325" t="s">
        <v>47</v>
      </c>
      <c r="F106" s="192" t="s">
        <v>556</v>
      </c>
      <c r="G106" s="201">
        <v>92759</v>
      </c>
      <c r="H106" s="191" t="s">
        <v>1149</v>
      </c>
      <c r="I106" s="192" t="s">
        <v>717</v>
      </c>
      <c r="J106" s="203">
        <v>395.99999999999994</v>
      </c>
      <c r="K106" s="339" t="s">
        <v>1355</v>
      </c>
      <c r="L106" s="202" t="s">
        <v>1151</v>
      </c>
      <c r="M106" s="203">
        <v>18.72</v>
      </c>
      <c r="N106" s="203" t="e">
        <v>#REF!</v>
      </c>
      <c r="O106" s="203">
        <v>7413.12</v>
      </c>
      <c r="P106" s="203"/>
    </row>
    <row r="107" spans="2:16" ht="38.25" x14ac:dyDescent="0.25">
      <c r="B107" s="192" t="s">
        <v>557</v>
      </c>
      <c r="C107" s="192" t="s">
        <v>795</v>
      </c>
      <c r="D107" s="192" t="s">
        <v>46</v>
      </c>
      <c r="E107" s="325" t="s">
        <v>47</v>
      </c>
      <c r="F107" s="192" t="s">
        <v>557</v>
      </c>
      <c r="G107" s="201">
        <v>92762</v>
      </c>
      <c r="H107" s="191" t="s">
        <v>1152</v>
      </c>
      <c r="I107" s="192" t="s">
        <v>717</v>
      </c>
      <c r="J107" s="203">
        <v>740.72727272727275</v>
      </c>
      <c r="K107" s="339" t="s">
        <v>1356</v>
      </c>
      <c r="L107" s="202" t="s">
        <v>1154</v>
      </c>
      <c r="M107" s="203">
        <v>15.93</v>
      </c>
      <c r="N107" s="203" t="e">
        <v>#REF!</v>
      </c>
      <c r="O107" s="203">
        <v>11799.78</v>
      </c>
      <c r="P107" s="203"/>
    </row>
    <row r="108" spans="2:16" ht="38.25" x14ac:dyDescent="0.25">
      <c r="B108" s="192" t="s">
        <v>558</v>
      </c>
      <c r="C108" s="192" t="s">
        <v>795</v>
      </c>
      <c r="D108" s="192" t="s">
        <v>46</v>
      </c>
      <c r="E108" s="325" t="s">
        <v>47</v>
      </c>
      <c r="F108" s="192" t="s">
        <v>558</v>
      </c>
      <c r="G108" s="201">
        <v>94965</v>
      </c>
      <c r="H108" s="191" t="s">
        <v>1126</v>
      </c>
      <c r="I108" s="192" t="s">
        <v>1096</v>
      </c>
      <c r="J108" s="203">
        <v>10.199999999999999</v>
      </c>
      <c r="K108" s="339" t="s">
        <v>1347</v>
      </c>
      <c r="L108" s="202" t="s">
        <v>1128</v>
      </c>
      <c r="M108" s="203">
        <v>633.79999999999995</v>
      </c>
      <c r="N108" s="203" t="e">
        <v>#REF!</v>
      </c>
      <c r="O108" s="203">
        <v>6464.76</v>
      </c>
      <c r="P108" s="203"/>
    </row>
    <row r="109" spans="2:16" ht="25.5" x14ac:dyDescent="0.25">
      <c r="B109" s="192" t="s">
        <v>659</v>
      </c>
      <c r="C109" s="192" t="s">
        <v>795</v>
      </c>
      <c r="D109" s="192" t="s">
        <v>46</v>
      </c>
      <c r="E109" s="325" t="s">
        <v>47</v>
      </c>
      <c r="F109" s="192" t="s">
        <v>659</v>
      </c>
      <c r="G109" s="201">
        <v>103670</v>
      </c>
      <c r="H109" s="191" t="s">
        <v>1107</v>
      </c>
      <c r="I109" s="192" t="s">
        <v>1096</v>
      </c>
      <c r="J109" s="203">
        <v>10.199999999999999</v>
      </c>
      <c r="K109" s="339" t="s">
        <v>1340</v>
      </c>
      <c r="L109" s="202">
        <v>0</v>
      </c>
      <c r="M109" s="203">
        <v>314.42</v>
      </c>
      <c r="N109" s="203" t="e">
        <v>#REF!</v>
      </c>
      <c r="O109" s="203">
        <v>3207.08</v>
      </c>
      <c r="P109" s="203"/>
    </row>
    <row r="110" spans="2:16" x14ac:dyDescent="0.25">
      <c r="B110" s="346" t="s">
        <v>559</v>
      </c>
      <c r="C110" s="346"/>
      <c r="D110" s="346"/>
      <c r="E110" s="347"/>
      <c r="F110" s="346"/>
      <c r="G110" s="346"/>
      <c r="H110" s="343" t="s">
        <v>669</v>
      </c>
      <c r="I110" s="348"/>
      <c r="J110" s="349"/>
      <c r="K110" s="350"/>
      <c r="L110" s="350"/>
      <c r="M110" s="349"/>
      <c r="N110" s="349" t="e">
        <v>#REF!</v>
      </c>
      <c r="O110" s="351"/>
      <c r="P110" s="203"/>
    </row>
    <row r="111" spans="2:16" ht="38.25" x14ac:dyDescent="0.25">
      <c r="B111" s="192" t="s">
        <v>560</v>
      </c>
      <c r="C111" s="192" t="s">
        <v>795</v>
      </c>
      <c r="D111" s="192" t="s">
        <v>46</v>
      </c>
      <c r="E111" s="325" t="s">
        <v>47</v>
      </c>
      <c r="F111" s="192" t="s">
        <v>560</v>
      </c>
      <c r="G111" s="201">
        <v>92761</v>
      </c>
      <c r="H111" s="191" t="s">
        <v>1155</v>
      </c>
      <c r="I111" s="192" t="s">
        <v>717</v>
      </c>
      <c r="J111" s="203">
        <v>85.320000000000007</v>
      </c>
      <c r="K111" s="339" t="s">
        <v>1357</v>
      </c>
      <c r="L111" s="202" t="s">
        <v>1157</v>
      </c>
      <c r="M111" s="203">
        <v>17.59</v>
      </c>
      <c r="N111" s="203" t="e">
        <v>#REF!</v>
      </c>
      <c r="O111" s="203">
        <v>1500.77</v>
      </c>
      <c r="P111" s="203"/>
    </row>
    <row r="112" spans="2:16" ht="25.5" x14ac:dyDescent="0.25">
      <c r="B112" s="192" t="s">
        <v>561</v>
      </c>
      <c r="C112" s="192" t="s">
        <v>795</v>
      </c>
      <c r="D112" s="192" t="s">
        <v>46</v>
      </c>
      <c r="E112" s="325" t="s">
        <v>47</v>
      </c>
      <c r="F112" s="192" t="s">
        <v>561</v>
      </c>
      <c r="G112" s="201">
        <v>93205</v>
      </c>
      <c r="H112" s="191" t="s">
        <v>1158</v>
      </c>
      <c r="I112" s="192" t="s">
        <v>104</v>
      </c>
      <c r="J112" s="203">
        <v>54</v>
      </c>
      <c r="K112" s="339" t="s">
        <v>1358</v>
      </c>
      <c r="L112" s="202" t="s">
        <v>1160</v>
      </c>
      <c r="M112" s="203">
        <v>48.81</v>
      </c>
      <c r="N112" s="203" t="e">
        <v>#REF!</v>
      </c>
      <c r="O112" s="203">
        <v>2635.74</v>
      </c>
      <c r="P112" s="203"/>
    </row>
    <row r="113" spans="2:16" x14ac:dyDescent="0.25">
      <c r="B113" s="346" t="s">
        <v>671</v>
      </c>
      <c r="C113" s="346"/>
      <c r="D113" s="346"/>
      <c r="E113" s="347"/>
      <c r="F113" s="346"/>
      <c r="G113" s="346"/>
      <c r="H113" s="343" t="s">
        <v>497</v>
      </c>
      <c r="I113" s="348"/>
      <c r="J113" s="349"/>
      <c r="K113" s="350"/>
      <c r="L113" s="350"/>
      <c r="M113" s="349"/>
      <c r="N113" s="349" t="e">
        <v>#REF!</v>
      </c>
      <c r="O113" s="351"/>
      <c r="P113" s="203"/>
    </row>
    <row r="114" spans="2:16" ht="25.5" x14ac:dyDescent="0.25">
      <c r="B114" s="192" t="s">
        <v>672</v>
      </c>
      <c r="C114" s="192" t="s">
        <v>795</v>
      </c>
      <c r="D114" s="192" t="s">
        <v>46</v>
      </c>
      <c r="E114" s="325" t="s">
        <v>47</v>
      </c>
      <c r="F114" s="192" t="s">
        <v>672</v>
      </c>
      <c r="G114" s="201">
        <v>103076</v>
      </c>
      <c r="H114" s="191" t="s">
        <v>1167</v>
      </c>
      <c r="I114" s="192" t="s">
        <v>38</v>
      </c>
      <c r="J114" s="203">
        <v>22.518000000000001</v>
      </c>
      <c r="K114" s="339" t="s">
        <v>1361</v>
      </c>
      <c r="L114" s="202" t="s">
        <v>1169</v>
      </c>
      <c r="M114" s="203">
        <v>192.99</v>
      </c>
      <c r="N114" s="203" t="e">
        <v>#REF!</v>
      </c>
      <c r="O114" s="203">
        <v>4345.74</v>
      </c>
      <c r="P114" s="203"/>
    </row>
    <row r="115" spans="2:16" x14ac:dyDescent="0.25">
      <c r="B115" s="158" t="s">
        <v>562</v>
      </c>
      <c r="C115" s="158"/>
      <c r="D115" s="158"/>
      <c r="E115" s="327"/>
      <c r="F115" s="158"/>
      <c r="G115" s="158"/>
      <c r="H115" s="159" t="s">
        <v>498</v>
      </c>
      <c r="I115" s="212"/>
      <c r="J115" s="214"/>
      <c r="K115" s="213"/>
      <c r="L115" s="213"/>
      <c r="M115" s="214"/>
      <c r="N115" s="214"/>
      <c r="O115" s="328"/>
      <c r="P115" s="203"/>
    </row>
    <row r="116" spans="2:16" x14ac:dyDescent="0.25">
      <c r="B116" s="346" t="s">
        <v>563</v>
      </c>
      <c r="C116" s="346"/>
      <c r="D116" s="346"/>
      <c r="E116" s="347"/>
      <c r="F116" s="346"/>
      <c r="G116" s="346"/>
      <c r="H116" s="343" t="s">
        <v>499</v>
      </c>
      <c r="I116" s="348"/>
      <c r="J116" s="349"/>
      <c r="K116" s="350"/>
      <c r="L116" s="350"/>
      <c r="M116" s="349"/>
      <c r="N116" s="349" t="e">
        <v>#REF!</v>
      </c>
      <c r="O116" s="351"/>
      <c r="P116" s="203"/>
    </row>
    <row r="117" spans="2:16" ht="38.25" x14ac:dyDescent="0.25">
      <c r="B117" s="192" t="s">
        <v>699</v>
      </c>
      <c r="C117" s="192" t="s">
        <v>795</v>
      </c>
      <c r="D117" s="192" t="s">
        <v>46</v>
      </c>
      <c r="E117" s="325" t="s">
        <v>47</v>
      </c>
      <c r="F117" s="192" t="s">
        <v>699</v>
      </c>
      <c r="G117" s="201">
        <v>103338</v>
      </c>
      <c r="H117" s="191" t="s">
        <v>1161</v>
      </c>
      <c r="I117" s="192" t="s">
        <v>38</v>
      </c>
      <c r="J117" s="203">
        <v>49.320000000000007</v>
      </c>
      <c r="K117" s="339" t="s">
        <v>1359</v>
      </c>
      <c r="L117" s="202" t="s">
        <v>1163</v>
      </c>
      <c r="M117" s="203">
        <v>125.5</v>
      </c>
      <c r="N117" s="203" t="e">
        <v>#REF!</v>
      </c>
      <c r="O117" s="203">
        <v>6189.66</v>
      </c>
      <c r="P117" s="203"/>
    </row>
    <row r="118" spans="2:16" x14ac:dyDescent="0.25">
      <c r="B118" s="346" t="s">
        <v>564</v>
      </c>
      <c r="C118" s="346"/>
      <c r="D118" s="346"/>
      <c r="E118" s="347"/>
      <c r="F118" s="346"/>
      <c r="G118" s="346"/>
      <c r="H118" s="343" t="s">
        <v>425</v>
      </c>
      <c r="I118" s="348"/>
      <c r="J118" s="349"/>
      <c r="K118" s="350"/>
      <c r="L118" s="350"/>
      <c r="M118" s="349"/>
      <c r="N118" s="349" t="e">
        <v>#REF!</v>
      </c>
      <c r="O118" s="351"/>
      <c r="P118" s="203"/>
    </row>
    <row r="119" spans="2:16" ht="25.5" x14ac:dyDescent="0.25">
      <c r="B119" s="192" t="s">
        <v>565</v>
      </c>
      <c r="C119" s="192" t="s">
        <v>795</v>
      </c>
      <c r="D119" s="192" t="s">
        <v>46</v>
      </c>
      <c r="E119" s="325" t="s">
        <v>47</v>
      </c>
      <c r="F119" s="192" t="s">
        <v>565</v>
      </c>
      <c r="G119" s="201">
        <v>99861</v>
      </c>
      <c r="H119" s="191" t="s">
        <v>1170</v>
      </c>
      <c r="I119" s="192" t="s">
        <v>38</v>
      </c>
      <c r="J119" s="203">
        <v>103.57200000000002</v>
      </c>
      <c r="K119" s="339" t="s">
        <v>1362</v>
      </c>
      <c r="L119" s="202" t="s">
        <v>1172</v>
      </c>
      <c r="M119" s="203">
        <v>723.33</v>
      </c>
      <c r="N119" s="203" t="e">
        <v>#REF!</v>
      </c>
      <c r="O119" s="203">
        <v>74916.73</v>
      </c>
      <c r="P119" s="203"/>
    </row>
    <row r="120" spans="2:16" x14ac:dyDescent="0.25">
      <c r="B120" s="346" t="s">
        <v>566</v>
      </c>
      <c r="C120" s="346"/>
      <c r="D120" s="346"/>
      <c r="E120" s="347"/>
      <c r="F120" s="346"/>
      <c r="G120" s="346"/>
      <c r="H120" s="343" t="s">
        <v>500</v>
      </c>
      <c r="I120" s="348"/>
      <c r="J120" s="349"/>
      <c r="K120" s="350"/>
      <c r="L120" s="350"/>
      <c r="M120" s="349"/>
      <c r="N120" s="349" t="e">
        <v>#REF!</v>
      </c>
      <c r="O120" s="351"/>
      <c r="P120" s="203"/>
    </row>
    <row r="121" spans="2:16" ht="38.25" x14ac:dyDescent="0.25">
      <c r="B121" s="192" t="s">
        <v>567</v>
      </c>
      <c r="C121" s="192" t="s">
        <v>795</v>
      </c>
      <c r="D121" s="192" t="s">
        <v>46</v>
      </c>
      <c r="E121" s="325" t="s">
        <v>49</v>
      </c>
      <c r="F121" s="192" t="s">
        <v>567</v>
      </c>
      <c r="G121" s="201" t="s">
        <v>271</v>
      </c>
      <c r="H121" s="191" t="s">
        <v>633</v>
      </c>
      <c r="I121" s="192" t="s">
        <v>104</v>
      </c>
      <c r="J121" s="203">
        <v>8</v>
      </c>
      <c r="K121" s="193">
        <v>731.83999999999992</v>
      </c>
      <c r="L121" s="202">
        <v>0</v>
      </c>
      <c r="M121" s="203">
        <v>894.42</v>
      </c>
      <c r="N121" s="203" t="e">
        <v>#REF!</v>
      </c>
      <c r="O121" s="203">
        <v>7155.36</v>
      </c>
      <c r="P121" s="203"/>
    </row>
    <row r="122" spans="2:16" x14ac:dyDescent="0.25">
      <c r="B122" s="346" t="s">
        <v>568</v>
      </c>
      <c r="C122" s="346"/>
      <c r="D122" s="346"/>
      <c r="E122" s="347"/>
      <c r="F122" s="346"/>
      <c r="G122" s="346"/>
      <c r="H122" s="343" t="s">
        <v>106</v>
      </c>
      <c r="I122" s="348"/>
      <c r="J122" s="349"/>
      <c r="K122" s="350"/>
      <c r="L122" s="350"/>
      <c r="M122" s="349"/>
      <c r="N122" s="349" t="e">
        <v>#REF!</v>
      </c>
      <c r="O122" s="351"/>
      <c r="P122" s="203"/>
    </row>
    <row r="123" spans="2:16" ht="25.5" x14ac:dyDescent="0.25">
      <c r="B123" s="192" t="s">
        <v>569</v>
      </c>
      <c r="C123" s="192" t="s">
        <v>795</v>
      </c>
      <c r="D123" s="192" t="s">
        <v>46</v>
      </c>
      <c r="E123" s="325" t="s">
        <v>47</v>
      </c>
      <c r="F123" s="192" t="s">
        <v>569</v>
      </c>
      <c r="G123" s="201">
        <v>88489</v>
      </c>
      <c r="H123" s="191" t="s">
        <v>1173</v>
      </c>
      <c r="I123" s="192" t="s">
        <v>38</v>
      </c>
      <c r="J123" s="203">
        <v>103.68</v>
      </c>
      <c r="K123" s="339" t="s">
        <v>1363</v>
      </c>
      <c r="L123" s="202" t="s">
        <v>1175</v>
      </c>
      <c r="M123" s="203">
        <v>18.100000000000001</v>
      </c>
      <c r="N123" s="203" t="e">
        <v>#REF!</v>
      </c>
      <c r="O123" s="203">
        <v>1876.6</v>
      </c>
      <c r="P123" s="203"/>
    </row>
    <row r="124" spans="2:16" ht="38.25" x14ac:dyDescent="0.25">
      <c r="B124" s="192" t="s">
        <v>570</v>
      </c>
      <c r="C124" s="192" t="s">
        <v>795</v>
      </c>
      <c r="D124" s="192" t="s">
        <v>46</v>
      </c>
      <c r="E124" s="325" t="s">
        <v>47</v>
      </c>
      <c r="F124" s="192" t="s">
        <v>570</v>
      </c>
      <c r="G124" s="201">
        <v>100725</v>
      </c>
      <c r="H124" s="191" t="s">
        <v>1176</v>
      </c>
      <c r="I124" s="192" t="s">
        <v>38</v>
      </c>
      <c r="J124" s="203">
        <v>510.28800000000007</v>
      </c>
      <c r="K124" s="339" t="s">
        <v>1364</v>
      </c>
      <c r="L124" s="202" t="s">
        <v>1178</v>
      </c>
      <c r="M124" s="203">
        <v>27.08</v>
      </c>
      <c r="N124" s="203" t="e">
        <v>#REF!</v>
      </c>
      <c r="O124" s="203">
        <v>13818.59</v>
      </c>
      <c r="P124" s="203"/>
    </row>
    <row r="125" spans="2:16" x14ac:dyDescent="0.25">
      <c r="B125" s="192"/>
      <c r="C125" s="192"/>
      <c r="D125" s="192"/>
      <c r="E125" s="325"/>
      <c r="F125" s="192"/>
      <c r="G125" s="201"/>
      <c r="H125" s="191"/>
      <c r="I125" s="192"/>
      <c r="J125" s="203"/>
      <c r="K125" s="193"/>
      <c r="L125" s="202"/>
      <c r="M125" s="203"/>
      <c r="N125" s="203"/>
      <c r="O125" s="203"/>
      <c r="P125" s="203"/>
    </row>
    <row r="126" spans="2:16" x14ac:dyDescent="0.25">
      <c r="B126" s="53" t="s">
        <v>295</v>
      </c>
      <c r="C126" s="53"/>
      <c r="D126" s="53"/>
      <c r="E126" s="326"/>
      <c r="F126" s="53"/>
      <c r="G126" s="53"/>
      <c r="H126" s="54" t="s">
        <v>501</v>
      </c>
      <c r="I126" s="207"/>
      <c r="J126" s="209"/>
      <c r="K126" s="208"/>
      <c r="L126" s="208"/>
      <c r="M126" s="209"/>
      <c r="N126" s="209"/>
      <c r="O126" s="210">
        <v>340478.51999999984</v>
      </c>
      <c r="P126" s="210" t="e">
        <v>#REF!</v>
      </c>
    </row>
    <row r="127" spans="2:16" x14ac:dyDescent="0.25">
      <c r="B127" s="158" t="s">
        <v>296</v>
      </c>
      <c r="C127" s="158"/>
      <c r="D127" s="158"/>
      <c r="E127" s="327"/>
      <c r="F127" s="158"/>
      <c r="G127" s="158"/>
      <c r="H127" s="159" t="s">
        <v>981</v>
      </c>
      <c r="I127" s="212"/>
      <c r="J127" s="214"/>
      <c r="K127" s="213"/>
      <c r="L127" s="213"/>
      <c r="M127" s="214"/>
      <c r="N127" s="214"/>
      <c r="O127" s="328"/>
      <c r="P127" s="210"/>
    </row>
    <row r="128" spans="2:16" ht="51" x14ac:dyDescent="0.25">
      <c r="B128" s="192" t="s">
        <v>571</v>
      </c>
      <c r="C128" s="192" t="s">
        <v>795</v>
      </c>
      <c r="D128" s="211" t="s">
        <v>46</v>
      </c>
      <c r="E128" s="325" t="s">
        <v>48</v>
      </c>
      <c r="F128" s="192" t="s">
        <v>571</v>
      </c>
      <c r="G128" s="337">
        <v>100777</v>
      </c>
      <c r="H128" s="191" t="s">
        <v>1365</v>
      </c>
      <c r="I128" s="192" t="s">
        <v>717</v>
      </c>
      <c r="J128" s="203">
        <v>772.80000000000007</v>
      </c>
      <c r="K128" s="339" t="s">
        <v>1366</v>
      </c>
      <c r="L128" s="202" t="s">
        <v>1367</v>
      </c>
      <c r="M128" s="203">
        <v>19.510000000000002</v>
      </c>
      <c r="N128" s="203" t="e">
        <v>#REF!</v>
      </c>
      <c r="O128" s="203">
        <v>15077.32</v>
      </c>
      <c r="P128" s="210"/>
    </row>
    <row r="129" spans="2:16" x14ac:dyDescent="0.25">
      <c r="B129" s="158" t="s">
        <v>429</v>
      </c>
      <c r="C129" s="158"/>
      <c r="D129" s="158"/>
      <c r="E129" s="327"/>
      <c r="F129" s="158"/>
      <c r="G129" s="158"/>
      <c r="H129" s="159" t="s">
        <v>485</v>
      </c>
      <c r="I129" s="212"/>
      <c r="J129" s="214"/>
      <c r="K129" s="213"/>
      <c r="L129" s="213"/>
      <c r="M129" s="214"/>
      <c r="N129" s="214"/>
      <c r="O129" s="328"/>
      <c r="P129" s="210"/>
    </row>
    <row r="130" spans="2:16" ht="25.5" x14ac:dyDescent="0.25">
      <c r="B130" s="192" t="s">
        <v>572</v>
      </c>
      <c r="C130" s="192" t="s">
        <v>795</v>
      </c>
      <c r="D130" s="211" t="s">
        <v>46</v>
      </c>
      <c r="E130" s="325" t="s">
        <v>47</v>
      </c>
      <c r="F130" s="192" t="s">
        <v>572</v>
      </c>
      <c r="G130" s="337">
        <v>99059</v>
      </c>
      <c r="H130" s="191" t="s">
        <v>1088</v>
      </c>
      <c r="I130" s="192" t="s">
        <v>104</v>
      </c>
      <c r="J130" s="203">
        <v>52.04</v>
      </c>
      <c r="K130" s="339" t="s">
        <v>1335</v>
      </c>
      <c r="L130" s="202" t="s">
        <v>1090</v>
      </c>
      <c r="M130" s="203">
        <v>68.67</v>
      </c>
      <c r="N130" s="203" t="e">
        <v>#REF!</v>
      </c>
      <c r="O130" s="203">
        <v>3573.58</v>
      </c>
      <c r="P130" s="203" t="e">
        <v>#REF!</v>
      </c>
    </row>
    <row r="131" spans="2:16" x14ac:dyDescent="0.25">
      <c r="B131" s="158" t="s">
        <v>430</v>
      </c>
      <c r="C131" s="158"/>
      <c r="D131" s="158"/>
      <c r="E131" s="327"/>
      <c r="F131" s="158"/>
      <c r="G131" s="158"/>
      <c r="H131" s="159" t="s">
        <v>487</v>
      </c>
      <c r="I131" s="212"/>
      <c r="J131" s="214"/>
      <c r="K131" s="213"/>
      <c r="L131" s="213"/>
      <c r="M131" s="214"/>
      <c r="N131" s="214"/>
      <c r="O131" s="328"/>
      <c r="P131" s="203">
        <v>0</v>
      </c>
    </row>
    <row r="132" spans="2:16" ht="25.5" x14ac:dyDescent="0.25">
      <c r="B132" s="192" t="s">
        <v>573</v>
      </c>
      <c r="C132" s="192" t="s">
        <v>795</v>
      </c>
      <c r="D132" s="211" t="s">
        <v>46</v>
      </c>
      <c r="E132" s="325" t="s">
        <v>47</v>
      </c>
      <c r="F132" s="211" t="s">
        <v>573</v>
      </c>
      <c r="G132" s="201">
        <v>98524</v>
      </c>
      <c r="H132" s="191" t="s">
        <v>1093</v>
      </c>
      <c r="I132" s="192" t="s">
        <v>38</v>
      </c>
      <c r="J132" s="203">
        <v>43.595999999999997</v>
      </c>
      <c r="K132" s="339" t="s">
        <v>1336</v>
      </c>
      <c r="L132" s="202" t="s">
        <v>1094</v>
      </c>
      <c r="M132" s="203">
        <v>3.43</v>
      </c>
      <c r="N132" s="203" t="e">
        <v>#REF!</v>
      </c>
      <c r="O132" s="203">
        <v>149.53</v>
      </c>
      <c r="P132" s="203"/>
    </row>
    <row r="133" spans="2:16" x14ac:dyDescent="0.25">
      <c r="B133" s="158" t="s">
        <v>480</v>
      </c>
      <c r="C133" s="158"/>
      <c r="D133" s="158"/>
      <c r="E133" s="327"/>
      <c r="F133" s="158"/>
      <c r="G133" s="158"/>
      <c r="H133" s="159" t="s">
        <v>488</v>
      </c>
      <c r="I133" s="212"/>
      <c r="J133" s="214"/>
      <c r="K133" s="213"/>
      <c r="L133" s="213"/>
      <c r="M133" s="214"/>
      <c r="N133" s="214"/>
      <c r="O133" s="328"/>
      <c r="P133" s="203"/>
    </row>
    <row r="134" spans="2:16" x14ac:dyDescent="0.25">
      <c r="B134" s="346" t="s">
        <v>585</v>
      </c>
      <c r="C134" s="346"/>
      <c r="D134" s="346"/>
      <c r="E134" s="347"/>
      <c r="F134" s="346"/>
      <c r="G134" s="346"/>
      <c r="H134" s="343" t="s">
        <v>489</v>
      </c>
      <c r="I134" s="348"/>
      <c r="J134" s="349"/>
      <c r="K134" s="350"/>
      <c r="L134" s="350"/>
      <c r="M134" s="349"/>
      <c r="N134" s="349" t="e">
        <v>#REF!</v>
      </c>
      <c r="O134" s="351"/>
      <c r="P134" s="203"/>
    </row>
    <row r="135" spans="2:16" ht="38.25" x14ac:dyDescent="0.25">
      <c r="B135" s="192" t="s">
        <v>586</v>
      </c>
      <c r="C135" s="192" t="s">
        <v>795</v>
      </c>
      <c r="D135" s="192" t="s">
        <v>46</v>
      </c>
      <c r="E135" s="325" t="s">
        <v>47</v>
      </c>
      <c r="F135" s="192" t="s">
        <v>586</v>
      </c>
      <c r="G135" s="201">
        <v>101174</v>
      </c>
      <c r="H135" s="191" t="s">
        <v>1104</v>
      </c>
      <c r="I135" s="192" t="s">
        <v>104</v>
      </c>
      <c r="J135" s="203">
        <v>138</v>
      </c>
      <c r="K135" s="339" t="s">
        <v>1339</v>
      </c>
      <c r="L135" s="202" t="s">
        <v>1106</v>
      </c>
      <c r="M135" s="203">
        <v>101.4</v>
      </c>
      <c r="N135" s="203" t="e">
        <v>#REF!</v>
      </c>
      <c r="O135" s="203">
        <v>13993.2</v>
      </c>
      <c r="P135" s="203"/>
    </row>
    <row r="136" spans="2:16" ht="25.5" x14ac:dyDescent="0.25">
      <c r="B136" s="192" t="s">
        <v>690</v>
      </c>
      <c r="C136" s="192" t="s">
        <v>795</v>
      </c>
      <c r="D136" s="192" t="s">
        <v>46</v>
      </c>
      <c r="E136" s="325" t="s">
        <v>47</v>
      </c>
      <c r="F136" s="192" t="s">
        <v>690</v>
      </c>
      <c r="G136" s="201">
        <v>103670</v>
      </c>
      <c r="H136" s="191" t="s">
        <v>1107</v>
      </c>
      <c r="I136" s="192" t="s">
        <v>1096</v>
      </c>
      <c r="J136" s="203">
        <v>6.7740591593029915</v>
      </c>
      <c r="K136" s="339" t="s">
        <v>1340</v>
      </c>
      <c r="L136" s="202">
        <v>0</v>
      </c>
      <c r="M136" s="203">
        <v>314.42</v>
      </c>
      <c r="N136" s="203" t="e">
        <v>#REF!</v>
      </c>
      <c r="O136" s="203">
        <v>2129.89</v>
      </c>
      <c r="P136" s="203"/>
    </row>
    <row r="137" spans="2:16" ht="25.5" x14ac:dyDescent="0.25">
      <c r="B137" s="192" t="s">
        <v>691</v>
      </c>
      <c r="C137" s="192" t="s">
        <v>795</v>
      </c>
      <c r="D137" s="192" t="s">
        <v>46</v>
      </c>
      <c r="E137" s="325" t="s">
        <v>47</v>
      </c>
      <c r="F137" s="192" t="s">
        <v>691</v>
      </c>
      <c r="G137" s="201">
        <v>95601</v>
      </c>
      <c r="H137" s="191" t="s">
        <v>1109</v>
      </c>
      <c r="I137" s="192" t="s">
        <v>101</v>
      </c>
      <c r="J137" s="203">
        <v>23</v>
      </c>
      <c r="K137" s="339" t="s">
        <v>1341</v>
      </c>
      <c r="L137" s="202" t="s">
        <v>1111</v>
      </c>
      <c r="M137" s="203">
        <v>21.55</v>
      </c>
      <c r="N137" s="203" t="e">
        <v>#REF!</v>
      </c>
      <c r="O137" s="203">
        <v>495.65</v>
      </c>
      <c r="P137" s="203"/>
    </row>
    <row r="138" spans="2:16" ht="25.5" x14ac:dyDescent="0.25">
      <c r="B138" s="192" t="s">
        <v>692</v>
      </c>
      <c r="C138" s="192" t="s">
        <v>795</v>
      </c>
      <c r="D138" s="192" t="s">
        <v>46</v>
      </c>
      <c r="E138" s="325" t="s">
        <v>47</v>
      </c>
      <c r="F138" s="192" t="s">
        <v>692</v>
      </c>
      <c r="G138" s="201">
        <v>96543</v>
      </c>
      <c r="H138" s="191" t="s">
        <v>1112</v>
      </c>
      <c r="I138" s="192" t="s">
        <v>717</v>
      </c>
      <c r="J138" s="203">
        <v>52.9</v>
      </c>
      <c r="K138" s="339" t="s">
        <v>1342</v>
      </c>
      <c r="L138" s="202" t="s">
        <v>1114</v>
      </c>
      <c r="M138" s="203">
        <v>22.51</v>
      </c>
      <c r="N138" s="203" t="e">
        <v>#REF!</v>
      </c>
      <c r="O138" s="203">
        <v>1190.77</v>
      </c>
      <c r="P138" s="203"/>
    </row>
    <row r="139" spans="2:16" ht="25.5" x14ac:dyDescent="0.25">
      <c r="B139" s="192" t="s">
        <v>693</v>
      </c>
      <c r="C139" s="192" t="s">
        <v>795</v>
      </c>
      <c r="D139" s="192" t="s">
        <v>46</v>
      </c>
      <c r="E139" s="325" t="s">
        <v>47</v>
      </c>
      <c r="F139" s="192" t="s">
        <v>693</v>
      </c>
      <c r="G139" s="201">
        <v>96546</v>
      </c>
      <c r="H139" s="191" t="s">
        <v>1115</v>
      </c>
      <c r="I139" s="192" t="s">
        <v>717</v>
      </c>
      <c r="J139" s="203">
        <v>70.959999999999994</v>
      </c>
      <c r="K139" s="339" t="s">
        <v>1343</v>
      </c>
      <c r="L139" s="202" t="s">
        <v>1117</v>
      </c>
      <c r="M139" s="203">
        <v>17.86</v>
      </c>
      <c r="N139" s="203" t="e">
        <v>#REF!</v>
      </c>
      <c r="O139" s="203">
        <v>1267.3399999999999</v>
      </c>
      <c r="P139" s="203"/>
    </row>
    <row r="140" spans="2:16" x14ac:dyDescent="0.25">
      <c r="B140" s="346" t="s">
        <v>587</v>
      </c>
      <c r="C140" s="346"/>
      <c r="D140" s="346"/>
      <c r="E140" s="347"/>
      <c r="F140" s="346"/>
      <c r="G140" s="346"/>
      <c r="H140" s="343" t="s">
        <v>490</v>
      </c>
      <c r="I140" s="348"/>
      <c r="J140" s="349"/>
      <c r="K140" s="350"/>
      <c r="L140" s="350"/>
      <c r="M140" s="349"/>
      <c r="N140" s="349" t="e">
        <v>#REF!</v>
      </c>
      <c r="O140" s="351"/>
      <c r="P140" s="203"/>
    </row>
    <row r="141" spans="2:16" ht="25.5" x14ac:dyDescent="0.25">
      <c r="B141" s="192" t="s">
        <v>588</v>
      </c>
      <c r="C141" s="192" t="s">
        <v>795</v>
      </c>
      <c r="D141" s="211" t="s">
        <v>46</v>
      </c>
      <c r="E141" s="325" t="s">
        <v>47</v>
      </c>
      <c r="F141" s="211" t="s">
        <v>588</v>
      </c>
      <c r="G141" s="201">
        <v>96523</v>
      </c>
      <c r="H141" s="191" t="s">
        <v>1118</v>
      </c>
      <c r="I141" s="192" t="s">
        <v>1096</v>
      </c>
      <c r="J141" s="203">
        <v>57.216000000000001</v>
      </c>
      <c r="K141" s="339" t="s">
        <v>1344</v>
      </c>
      <c r="L141" s="202" t="s">
        <v>1119</v>
      </c>
      <c r="M141" s="203">
        <v>105.03</v>
      </c>
      <c r="N141" s="203" t="e">
        <v>#REF!</v>
      </c>
      <c r="O141" s="203">
        <v>6009.39</v>
      </c>
      <c r="P141" s="203"/>
    </row>
    <row r="142" spans="2:16" ht="25.5" x14ac:dyDescent="0.25">
      <c r="B142" s="192" t="s">
        <v>589</v>
      </c>
      <c r="C142" s="192" t="s">
        <v>795</v>
      </c>
      <c r="D142" s="211" t="s">
        <v>46</v>
      </c>
      <c r="E142" s="325" t="s">
        <v>47</v>
      </c>
      <c r="F142" s="211" t="s">
        <v>589</v>
      </c>
      <c r="G142" s="201">
        <v>96617</v>
      </c>
      <c r="H142" s="191" t="s">
        <v>1120</v>
      </c>
      <c r="I142" s="192" t="s">
        <v>38</v>
      </c>
      <c r="J142" s="203">
        <v>6.75</v>
      </c>
      <c r="K142" s="339" t="s">
        <v>1345</v>
      </c>
      <c r="L142" s="202" t="s">
        <v>1122</v>
      </c>
      <c r="M142" s="203">
        <v>22.7</v>
      </c>
      <c r="N142" s="203" t="e">
        <v>#REF!</v>
      </c>
      <c r="O142" s="203">
        <v>153.22</v>
      </c>
      <c r="P142" s="203"/>
    </row>
    <row r="143" spans="2:16" ht="38.25" x14ac:dyDescent="0.25">
      <c r="B143" s="192" t="s">
        <v>590</v>
      </c>
      <c r="C143" s="192" t="s">
        <v>795</v>
      </c>
      <c r="D143" s="211" t="s">
        <v>46</v>
      </c>
      <c r="E143" s="325" t="s">
        <v>47</v>
      </c>
      <c r="F143" s="211" t="s">
        <v>590</v>
      </c>
      <c r="G143" s="201">
        <v>96540</v>
      </c>
      <c r="H143" s="191" t="s">
        <v>1123</v>
      </c>
      <c r="I143" s="192" t="s">
        <v>38</v>
      </c>
      <c r="J143" s="203">
        <v>35.76</v>
      </c>
      <c r="K143" s="339" t="s">
        <v>1346</v>
      </c>
      <c r="L143" s="202" t="s">
        <v>1125</v>
      </c>
      <c r="M143" s="203">
        <v>154.62</v>
      </c>
      <c r="N143" s="203" t="e">
        <v>#REF!</v>
      </c>
      <c r="O143" s="203">
        <v>5529.21</v>
      </c>
      <c r="P143" s="203"/>
    </row>
    <row r="144" spans="2:16" ht="25.5" x14ac:dyDescent="0.25">
      <c r="B144" s="192" t="s">
        <v>591</v>
      </c>
      <c r="C144" s="192" t="s">
        <v>795</v>
      </c>
      <c r="D144" s="211" t="s">
        <v>46</v>
      </c>
      <c r="E144" s="325" t="s">
        <v>47</v>
      </c>
      <c r="F144" s="211" t="s">
        <v>591</v>
      </c>
      <c r="G144" s="201">
        <v>96543</v>
      </c>
      <c r="H144" s="191" t="s">
        <v>1112</v>
      </c>
      <c r="I144" s="192" t="s">
        <v>717</v>
      </c>
      <c r="J144" s="203">
        <v>77.272727272727266</v>
      </c>
      <c r="K144" s="339" t="s">
        <v>1342</v>
      </c>
      <c r="L144" s="202" t="s">
        <v>1114</v>
      </c>
      <c r="M144" s="203">
        <v>22.51</v>
      </c>
      <c r="N144" s="203" t="e">
        <v>#REF!</v>
      </c>
      <c r="O144" s="203">
        <v>1739.4</v>
      </c>
      <c r="P144" s="203"/>
    </row>
    <row r="145" spans="2:16" ht="25.5" x14ac:dyDescent="0.25">
      <c r="B145" s="192" t="s">
        <v>694</v>
      </c>
      <c r="C145" s="192" t="s">
        <v>795</v>
      </c>
      <c r="D145" s="211" t="s">
        <v>46</v>
      </c>
      <c r="E145" s="325" t="s">
        <v>47</v>
      </c>
      <c r="F145" s="211" t="s">
        <v>694</v>
      </c>
      <c r="G145" s="201">
        <v>96545</v>
      </c>
      <c r="H145" s="191" t="s">
        <v>1143</v>
      </c>
      <c r="I145" s="192" t="s">
        <v>717</v>
      </c>
      <c r="J145" s="203">
        <v>18.999999999999996</v>
      </c>
      <c r="K145" s="339" t="s">
        <v>1353</v>
      </c>
      <c r="L145" s="202" t="s">
        <v>1145</v>
      </c>
      <c r="M145" s="203">
        <v>19.95</v>
      </c>
      <c r="N145" s="203" t="e">
        <v>#REF!</v>
      </c>
      <c r="O145" s="203">
        <v>379.05</v>
      </c>
      <c r="P145" s="203"/>
    </row>
    <row r="146" spans="2:16" ht="25.5" x14ac:dyDescent="0.25">
      <c r="B146" s="192" t="s">
        <v>695</v>
      </c>
      <c r="C146" s="192" t="s">
        <v>795</v>
      </c>
      <c r="D146" s="211" t="s">
        <v>46</v>
      </c>
      <c r="E146" s="325" t="s">
        <v>47</v>
      </c>
      <c r="F146" s="211" t="s">
        <v>695</v>
      </c>
      <c r="G146" s="201">
        <v>96546</v>
      </c>
      <c r="H146" s="191" t="s">
        <v>1115</v>
      </c>
      <c r="I146" s="192" t="s">
        <v>717</v>
      </c>
      <c r="J146" s="203">
        <v>60.363636363636367</v>
      </c>
      <c r="K146" s="339" t="s">
        <v>1343</v>
      </c>
      <c r="L146" s="202" t="s">
        <v>1117</v>
      </c>
      <c r="M146" s="203">
        <v>17.86</v>
      </c>
      <c r="N146" s="203" t="e">
        <v>#REF!</v>
      </c>
      <c r="O146" s="203">
        <v>1078.0899999999999</v>
      </c>
      <c r="P146" s="203"/>
    </row>
    <row r="147" spans="2:16" ht="25.5" x14ac:dyDescent="0.25">
      <c r="B147" s="192" t="s">
        <v>696</v>
      </c>
      <c r="C147" s="192" t="s">
        <v>795</v>
      </c>
      <c r="D147" s="211" t="s">
        <v>46</v>
      </c>
      <c r="E147" s="325" t="s">
        <v>47</v>
      </c>
      <c r="F147" s="211" t="s">
        <v>696</v>
      </c>
      <c r="G147" s="201">
        <v>96547</v>
      </c>
      <c r="H147" s="191" t="s">
        <v>1182</v>
      </c>
      <c r="I147" s="192" t="s">
        <v>717</v>
      </c>
      <c r="J147" s="203">
        <v>120.27272727272727</v>
      </c>
      <c r="K147" s="339" t="s">
        <v>1368</v>
      </c>
      <c r="L147" s="202" t="s">
        <v>1184</v>
      </c>
      <c r="M147" s="203">
        <v>15.1</v>
      </c>
      <c r="N147" s="203" t="e">
        <v>#REF!</v>
      </c>
      <c r="O147" s="203">
        <v>1816.11</v>
      </c>
      <c r="P147" s="203"/>
    </row>
    <row r="148" spans="2:16" ht="38.25" x14ac:dyDescent="0.25">
      <c r="B148" s="192" t="s">
        <v>775</v>
      </c>
      <c r="C148" s="192" t="s">
        <v>795</v>
      </c>
      <c r="D148" s="211" t="s">
        <v>46</v>
      </c>
      <c r="E148" s="325" t="s">
        <v>47</v>
      </c>
      <c r="F148" s="211" t="s">
        <v>775</v>
      </c>
      <c r="G148" s="201">
        <v>94965</v>
      </c>
      <c r="H148" s="191" t="s">
        <v>1126</v>
      </c>
      <c r="I148" s="192" t="s">
        <v>1096</v>
      </c>
      <c r="J148" s="203">
        <v>35.76</v>
      </c>
      <c r="K148" s="339" t="s">
        <v>1347</v>
      </c>
      <c r="L148" s="202" t="s">
        <v>1128</v>
      </c>
      <c r="M148" s="203">
        <v>633.79999999999995</v>
      </c>
      <c r="N148" s="203" t="e">
        <v>#REF!</v>
      </c>
      <c r="O148" s="203">
        <v>22664.68</v>
      </c>
      <c r="P148" s="203"/>
    </row>
    <row r="149" spans="2:16" ht="25.5" x14ac:dyDescent="0.25">
      <c r="B149" s="192" t="s">
        <v>776</v>
      </c>
      <c r="C149" s="192" t="s">
        <v>795</v>
      </c>
      <c r="D149" s="211" t="s">
        <v>46</v>
      </c>
      <c r="E149" s="325" t="s">
        <v>47</v>
      </c>
      <c r="F149" s="211" t="s">
        <v>776</v>
      </c>
      <c r="G149" s="201">
        <v>103670</v>
      </c>
      <c r="H149" s="191" t="s">
        <v>1107</v>
      </c>
      <c r="I149" s="192" t="s">
        <v>1096</v>
      </c>
      <c r="J149" s="203">
        <v>35.76</v>
      </c>
      <c r="K149" s="339" t="s">
        <v>1340</v>
      </c>
      <c r="L149" s="202">
        <v>0</v>
      </c>
      <c r="M149" s="203">
        <v>314.42</v>
      </c>
      <c r="N149" s="203" t="e">
        <v>#REF!</v>
      </c>
      <c r="O149" s="203">
        <v>11243.65</v>
      </c>
      <c r="P149" s="203"/>
    </row>
    <row r="150" spans="2:16" ht="25.5" x14ac:dyDescent="0.25">
      <c r="B150" s="192" t="s">
        <v>982</v>
      </c>
      <c r="C150" s="192" t="s">
        <v>795</v>
      </c>
      <c r="D150" s="211" t="s">
        <v>46</v>
      </c>
      <c r="E150" s="325" t="s">
        <v>47</v>
      </c>
      <c r="F150" s="211" t="s">
        <v>982</v>
      </c>
      <c r="G150" s="201">
        <v>98557</v>
      </c>
      <c r="H150" s="191" t="s">
        <v>1129</v>
      </c>
      <c r="I150" s="192" t="s">
        <v>38</v>
      </c>
      <c r="J150" s="203">
        <v>35.76</v>
      </c>
      <c r="K150" s="339" t="s">
        <v>1348</v>
      </c>
      <c r="L150" s="202" t="s">
        <v>1131</v>
      </c>
      <c r="M150" s="203">
        <v>55.47</v>
      </c>
      <c r="N150" s="203" t="e">
        <v>#REF!</v>
      </c>
      <c r="O150" s="203">
        <v>1983.6</v>
      </c>
      <c r="P150" s="203"/>
    </row>
    <row r="151" spans="2:16" ht="25.5" x14ac:dyDescent="0.25">
      <c r="B151" s="192" t="s">
        <v>983</v>
      </c>
      <c r="C151" s="192" t="s">
        <v>795</v>
      </c>
      <c r="D151" s="211" t="s">
        <v>46</v>
      </c>
      <c r="E151" s="325" t="s">
        <v>47</v>
      </c>
      <c r="F151" s="211" t="s">
        <v>983</v>
      </c>
      <c r="G151" s="201">
        <v>93382</v>
      </c>
      <c r="H151" s="191" t="s">
        <v>1132</v>
      </c>
      <c r="I151" s="192" t="s">
        <v>1096</v>
      </c>
      <c r="J151" s="203">
        <v>21.456000000000003</v>
      </c>
      <c r="K151" s="339" t="s">
        <v>1349</v>
      </c>
      <c r="L151" s="202" t="s">
        <v>1134</v>
      </c>
      <c r="M151" s="203">
        <v>37.26</v>
      </c>
      <c r="N151" s="203" t="e">
        <v>#REF!</v>
      </c>
      <c r="O151" s="203">
        <v>799.45</v>
      </c>
      <c r="P151" s="203"/>
    </row>
    <row r="152" spans="2:16" x14ac:dyDescent="0.25">
      <c r="B152" s="346" t="s">
        <v>592</v>
      </c>
      <c r="C152" s="346"/>
      <c r="D152" s="346"/>
      <c r="E152" s="347"/>
      <c r="F152" s="346"/>
      <c r="G152" s="346"/>
      <c r="H152" s="343" t="s">
        <v>689</v>
      </c>
      <c r="I152" s="348"/>
      <c r="J152" s="349"/>
      <c r="K152" s="350"/>
      <c r="L152" s="350"/>
      <c r="M152" s="349"/>
      <c r="N152" s="349" t="e">
        <v>#REF!</v>
      </c>
      <c r="O152" s="351"/>
      <c r="P152" s="203"/>
    </row>
    <row r="153" spans="2:16" ht="25.5" x14ac:dyDescent="0.25">
      <c r="B153" s="192" t="s">
        <v>593</v>
      </c>
      <c r="C153" s="192" t="s">
        <v>795</v>
      </c>
      <c r="D153" s="211" t="s">
        <v>46</v>
      </c>
      <c r="E153" s="325" t="s">
        <v>47</v>
      </c>
      <c r="F153" s="211" t="s">
        <v>593</v>
      </c>
      <c r="G153" s="201">
        <v>96527</v>
      </c>
      <c r="H153" s="191" t="s">
        <v>1135</v>
      </c>
      <c r="I153" s="192" t="s">
        <v>1096</v>
      </c>
      <c r="J153" s="203">
        <v>2.5920000000000005</v>
      </c>
      <c r="K153" s="339" t="s">
        <v>1350</v>
      </c>
      <c r="L153" s="202" t="s">
        <v>1136</v>
      </c>
      <c r="M153" s="203">
        <v>137.94</v>
      </c>
      <c r="N153" s="203" t="e">
        <v>#REF!</v>
      </c>
      <c r="O153" s="203">
        <v>357.54</v>
      </c>
      <c r="P153" s="203"/>
    </row>
    <row r="154" spans="2:16" ht="38.25" x14ac:dyDescent="0.25">
      <c r="B154" s="192" t="s">
        <v>594</v>
      </c>
      <c r="C154" s="192" t="s">
        <v>795</v>
      </c>
      <c r="D154" s="211" t="s">
        <v>46</v>
      </c>
      <c r="E154" s="325" t="s">
        <v>47</v>
      </c>
      <c r="F154" s="211" t="s">
        <v>594</v>
      </c>
      <c r="G154" s="201">
        <v>96542</v>
      </c>
      <c r="H154" s="191" t="s">
        <v>1137</v>
      </c>
      <c r="I154" s="192" t="s">
        <v>38</v>
      </c>
      <c r="J154" s="203">
        <v>25.12</v>
      </c>
      <c r="K154" s="339" t="s">
        <v>1351</v>
      </c>
      <c r="L154" s="202" t="s">
        <v>1139</v>
      </c>
      <c r="M154" s="203">
        <v>104.5</v>
      </c>
      <c r="N154" s="203" t="e">
        <v>#REF!</v>
      </c>
      <c r="O154" s="203">
        <v>2625.04</v>
      </c>
      <c r="P154" s="203"/>
    </row>
    <row r="155" spans="2:16" ht="25.5" x14ac:dyDescent="0.25">
      <c r="B155" s="192" t="s">
        <v>595</v>
      </c>
      <c r="C155" s="192" t="s">
        <v>795</v>
      </c>
      <c r="D155" s="211" t="s">
        <v>46</v>
      </c>
      <c r="E155" s="325" t="s">
        <v>47</v>
      </c>
      <c r="F155" s="211" t="s">
        <v>595</v>
      </c>
      <c r="G155" s="201">
        <v>95241</v>
      </c>
      <c r="H155" s="191" t="s">
        <v>1140</v>
      </c>
      <c r="I155" s="192" t="s">
        <v>38</v>
      </c>
      <c r="J155" s="203">
        <v>4.05</v>
      </c>
      <c r="K155" s="339" t="s">
        <v>1352</v>
      </c>
      <c r="L155" s="202" t="s">
        <v>1142</v>
      </c>
      <c r="M155" s="203">
        <v>36.479999999999997</v>
      </c>
      <c r="N155" s="203" t="e">
        <v>#REF!</v>
      </c>
      <c r="O155" s="203">
        <v>147.74</v>
      </c>
      <c r="P155" s="203"/>
    </row>
    <row r="156" spans="2:16" ht="25.5" x14ac:dyDescent="0.25">
      <c r="B156" s="192" t="s">
        <v>984</v>
      </c>
      <c r="C156" s="192" t="s">
        <v>795</v>
      </c>
      <c r="D156" s="211" t="s">
        <v>46</v>
      </c>
      <c r="E156" s="325" t="s">
        <v>47</v>
      </c>
      <c r="F156" s="211" t="s">
        <v>984</v>
      </c>
      <c r="G156" s="201">
        <v>96543</v>
      </c>
      <c r="H156" s="191" t="s">
        <v>1112</v>
      </c>
      <c r="I156" s="192" t="s">
        <v>717</v>
      </c>
      <c r="J156" s="203">
        <v>21.363636363636363</v>
      </c>
      <c r="K156" s="339" t="s">
        <v>1342</v>
      </c>
      <c r="L156" s="202" t="s">
        <v>1114</v>
      </c>
      <c r="M156" s="203">
        <v>22.51</v>
      </c>
      <c r="N156" s="203" t="e">
        <v>#REF!</v>
      </c>
      <c r="O156" s="203">
        <v>480.89</v>
      </c>
      <c r="P156" s="203"/>
    </row>
    <row r="157" spans="2:16" ht="25.5" x14ac:dyDescent="0.25">
      <c r="B157" s="192" t="s">
        <v>985</v>
      </c>
      <c r="C157" s="192" t="s">
        <v>795</v>
      </c>
      <c r="D157" s="211" t="s">
        <v>46</v>
      </c>
      <c r="E157" s="325" t="s">
        <v>47</v>
      </c>
      <c r="F157" s="211" t="s">
        <v>985</v>
      </c>
      <c r="G157" s="201">
        <v>96545</v>
      </c>
      <c r="H157" s="191" t="s">
        <v>1143</v>
      </c>
      <c r="I157" s="192" t="s">
        <v>717</v>
      </c>
      <c r="J157" s="203">
        <v>53.727272727272727</v>
      </c>
      <c r="K157" s="339" t="s">
        <v>1353</v>
      </c>
      <c r="L157" s="202" t="s">
        <v>1145</v>
      </c>
      <c r="M157" s="203">
        <v>19.95</v>
      </c>
      <c r="N157" s="203" t="e">
        <v>#REF!</v>
      </c>
      <c r="O157" s="203">
        <v>1071.8499999999999</v>
      </c>
      <c r="P157" s="203"/>
    </row>
    <row r="158" spans="2:16" ht="25.5" x14ac:dyDescent="0.25">
      <c r="B158" s="192" t="s">
        <v>986</v>
      </c>
      <c r="C158" s="192" t="s">
        <v>795</v>
      </c>
      <c r="D158" s="211" t="s">
        <v>46</v>
      </c>
      <c r="E158" s="325" t="s">
        <v>47</v>
      </c>
      <c r="F158" s="211" t="s">
        <v>986</v>
      </c>
      <c r="G158" s="201">
        <v>96547</v>
      </c>
      <c r="H158" s="191" t="s">
        <v>1182</v>
      </c>
      <c r="I158" s="192" t="s">
        <v>717</v>
      </c>
      <c r="J158" s="203">
        <v>7.1818181818181817</v>
      </c>
      <c r="K158" s="339" t="s">
        <v>1368</v>
      </c>
      <c r="L158" s="202" t="s">
        <v>1184</v>
      </c>
      <c r="M158" s="203">
        <v>15.1</v>
      </c>
      <c r="N158" s="203" t="e">
        <v>#REF!</v>
      </c>
      <c r="O158" s="203">
        <v>108.44</v>
      </c>
      <c r="P158" s="203"/>
    </row>
    <row r="159" spans="2:16" ht="38.25" x14ac:dyDescent="0.25">
      <c r="B159" s="192" t="s">
        <v>987</v>
      </c>
      <c r="C159" s="192" t="s">
        <v>795</v>
      </c>
      <c r="D159" s="211" t="s">
        <v>46</v>
      </c>
      <c r="E159" s="325" t="s">
        <v>47</v>
      </c>
      <c r="F159" s="211" t="s">
        <v>987</v>
      </c>
      <c r="G159" s="201">
        <v>94965</v>
      </c>
      <c r="H159" s="191" t="s">
        <v>1126</v>
      </c>
      <c r="I159" s="192" t="s">
        <v>1096</v>
      </c>
      <c r="J159" s="203">
        <v>1.62</v>
      </c>
      <c r="K159" s="339" t="s">
        <v>1347</v>
      </c>
      <c r="L159" s="202" t="s">
        <v>1128</v>
      </c>
      <c r="M159" s="203">
        <v>633.79999999999995</v>
      </c>
      <c r="N159" s="203" t="e">
        <v>#REF!</v>
      </c>
      <c r="O159" s="203">
        <v>1026.75</v>
      </c>
      <c r="P159" s="203"/>
    </row>
    <row r="160" spans="2:16" ht="25.5" x14ac:dyDescent="0.25">
      <c r="B160" s="192" t="s">
        <v>988</v>
      </c>
      <c r="C160" s="192" t="s">
        <v>795</v>
      </c>
      <c r="D160" s="211" t="s">
        <v>46</v>
      </c>
      <c r="E160" s="325" t="s">
        <v>47</v>
      </c>
      <c r="F160" s="211" t="s">
        <v>988</v>
      </c>
      <c r="G160" s="201">
        <v>103670</v>
      </c>
      <c r="H160" s="191" t="s">
        <v>1107</v>
      </c>
      <c r="I160" s="192" t="s">
        <v>1096</v>
      </c>
      <c r="J160" s="203">
        <v>1.62</v>
      </c>
      <c r="K160" s="339" t="s">
        <v>1340</v>
      </c>
      <c r="L160" s="202">
        <v>0</v>
      </c>
      <c r="M160" s="203">
        <v>314.42</v>
      </c>
      <c r="N160" s="203" t="e">
        <v>#REF!</v>
      </c>
      <c r="O160" s="203">
        <v>509.36</v>
      </c>
      <c r="P160" s="203"/>
    </row>
    <row r="161" spans="2:16" ht="25.5" x14ac:dyDescent="0.25">
      <c r="B161" s="192" t="s">
        <v>989</v>
      </c>
      <c r="C161" s="192" t="s">
        <v>795</v>
      </c>
      <c r="D161" s="211" t="s">
        <v>46</v>
      </c>
      <c r="E161" s="325" t="s">
        <v>47</v>
      </c>
      <c r="F161" s="211" t="s">
        <v>989</v>
      </c>
      <c r="G161" s="201">
        <v>98557</v>
      </c>
      <c r="H161" s="191" t="s">
        <v>1129</v>
      </c>
      <c r="I161" s="192" t="s">
        <v>38</v>
      </c>
      <c r="J161" s="203">
        <v>25.12</v>
      </c>
      <c r="K161" s="339" t="s">
        <v>1348</v>
      </c>
      <c r="L161" s="202" t="s">
        <v>1131</v>
      </c>
      <c r="M161" s="203">
        <v>55.47</v>
      </c>
      <c r="N161" s="203" t="e">
        <v>#REF!</v>
      </c>
      <c r="O161" s="203">
        <v>1393.4</v>
      </c>
      <c r="P161" s="203"/>
    </row>
    <row r="162" spans="2:16" ht="25.5" x14ac:dyDescent="0.25">
      <c r="B162" s="192" t="s">
        <v>990</v>
      </c>
      <c r="C162" s="192" t="s">
        <v>795</v>
      </c>
      <c r="D162" s="211" t="s">
        <v>46</v>
      </c>
      <c r="E162" s="325" t="s">
        <v>47</v>
      </c>
      <c r="F162" s="211" t="s">
        <v>990</v>
      </c>
      <c r="G162" s="201">
        <v>93382</v>
      </c>
      <c r="H162" s="191" t="s">
        <v>1132</v>
      </c>
      <c r="I162" s="192" t="s">
        <v>1096</v>
      </c>
      <c r="J162" s="203">
        <v>0.97200000000000042</v>
      </c>
      <c r="K162" s="339" t="s">
        <v>1349</v>
      </c>
      <c r="L162" s="202" t="s">
        <v>1134</v>
      </c>
      <c r="M162" s="203">
        <v>37.26</v>
      </c>
      <c r="N162" s="203" t="e">
        <v>#REF!</v>
      </c>
      <c r="O162" s="203">
        <v>36.21</v>
      </c>
      <c r="P162" s="203"/>
    </row>
    <row r="163" spans="2:16" x14ac:dyDescent="0.25">
      <c r="B163" s="158" t="s">
        <v>991</v>
      </c>
      <c r="C163" s="158"/>
      <c r="D163" s="158"/>
      <c r="E163" s="327"/>
      <c r="F163" s="158"/>
      <c r="G163" s="158"/>
      <c r="H163" s="159" t="s">
        <v>492</v>
      </c>
      <c r="I163" s="212"/>
      <c r="J163" s="214"/>
      <c r="K163" s="213"/>
      <c r="L163" s="213"/>
      <c r="M163" s="214"/>
      <c r="N163" s="214"/>
      <c r="O163" s="328"/>
      <c r="P163" s="203"/>
    </row>
    <row r="164" spans="2:16" x14ac:dyDescent="0.25">
      <c r="B164" s="346" t="s">
        <v>993</v>
      </c>
      <c r="C164" s="346"/>
      <c r="D164" s="346"/>
      <c r="E164" s="347"/>
      <c r="F164" s="346"/>
      <c r="G164" s="346"/>
      <c r="H164" s="343" t="s">
        <v>711</v>
      </c>
      <c r="I164" s="348"/>
      <c r="J164" s="349"/>
      <c r="K164" s="350"/>
      <c r="L164" s="350"/>
      <c r="M164" s="349"/>
      <c r="N164" s="349" t="e">
        <v>#REF!</v>
      </c>
      <c r="O164" s="351"/>
      <c r="P164" s="203"/>
    </row>
    <row r="165" spans="2:16" ht="38.25" x14ac:dyDescent="0.25">
      <c r="B165" s="192" t="s">
        <v>994</v>
      </c>
      <c r="C165" s="192" t="s">
        <v>795</v>
      </c>
      <c r="D165" s="211" t="s">
        <v>46</v>
      </c>
      <c r="E165" s="325" t="s">
        <v>47</v>
      </c>
      <c r="F165" s="211" t="s">
        <v>994</v>
      </c>
      <c r="G165" s="201">
        <v>92431</v>
      </c>
      <c r="H165" s="191" t="s">
        <v>1146</v>
      </c>
      <c r="I165" s="192" t="s">
        <v>38</v>
      </c>
      <c r="J165" s="203">
        <v>182.16</v>
      </c>
      <c r="K165" s="339" t="s">
        <v>1354</v>
      </c>
      <c r="L165" s="202" t="s">
        <v>1148</v>
      </c>
      <c r="M165" s="203">
        <v>70.180000000000007</v>
      </c>
      <c r="N165" s="203" t="e">
        <v>#REF!</v>
      </c>
      <c r="O165" s="203">
        <v>12783.98</v>
      </c>
      <c r="P165" s="203"/>
    </row>
    <row r="166" spans="2:16" ht="38.25" x14ac:dyDescent="0.25">
      <c r="B166" s="192" t="s">
        <v>995</v>
      </c>
      <c r="C166" s="192" t="s">
        <v>795</v>
      </c>
      <c r="D166" s="211" t="s">
        <v>46</v>
      </c>
      <c r="E166" s="325" t="s">
        <v>47</v>
      </c>
      <c r="F166" s="211" t="s">
        <v>995</v>
      </c>
      <c r="G166" s="201">
        <v>92759</v>
      </c>
      <c r="H166" s="191" t="s">
        <v>1149</v>
      </c>
      <c r="I166" s="192" t="s">
        <v>717</v>
      </c>
      <c r="J166" s="203">
        <v>303.90909090909088</v>
      </c>
      <c r="K166" s="339" t="s">
        <v>1355</v>
      </c>
      <c r="L166" s="202" t="s">
        <v>1151</v>
      </c>
      <c r="M166" s="203">
        <v>18.72</v>
      </c>
      <c r="N166" s="203" t="e">
        <v>#REF!</v>
      </c>
      <c r="O166" s="203">
        <v>5689.17</v>
      </c>
      <c r="P166" s="203"/>
    </row>
    <row r="167" spans="2:16" ht="38.25" x14ac:dyDescent="0.25">
      <c r="B167" s="192" t="s">
        <v>996</v>
      </c>
      <c r="C167" s="192" t="s">
        <v>795</v>
      </c>
      <c r="D167" s="211" t="s">
        <v>46</v>
      </c>
      <c r="E167" s="325" t="s">
        <v>47</v>
      </c>
      <c r="F167" s="211" t="s">
        <v>996</v>
      </c>
      <c r="G167" s="201">
        <v>92760</v>
      </c>
      <c r="H167" s="191" t="s">
        <v>1188</v>
      </c>
      <c r="I167" s="192" t="s">
        <v>717</v>
      </c>
      <c r="J167" s="203">
        <v>5.0909090909090899</v>
      </c>
      <c r="K167" s="339" t="s">
        <v>1369</v>
      </c>
      <c r="L167" s="202" t="s">
        <v>1190</v>
      </c>
      <c r="M167" s="203">
        <v>18.28</v>
      </c>
      <c r="N167" s="203" t="e">
        <v>#REF!</v>
      </c>
      <c r="O167" s="203">
        <v>93.06</v>
      </c>
      <c r="P167" s="203"/>
    </row>
    <row r="168" spans="2:16" ht="38.25" x14ac:dyDescent="0.25">
      <c r="B168" s="192" t="s">
        <v>997</v>
      </c>
      <c r="C168" s="192" t="s">
        <v>795</v>
      </c>
      <c r="D168" s="211" t="s">
        <v>46</v>
      </c>
      <c r="E168" s="325" t="s">
        <v>47</v>
      </c>
      <c r="F168" s="211" t="s">
        <v>997</v>
      </c>
      <c r="G168" s="201">
        <v>92762</v>
      </c>
      <c r="H168" s="191" t="s">
        <v>1152</v>
      </c>
      <c r="I168" s="192" t="s">
        <v>717</v>
      </c>
      <c r="J168" s="203">
        <v>404.81818181818176</v>
      </c>
      <c r="K168" s="339" t="s">
        <v>1356</v>
      </c>
      <c r="L168" s="202" t="s">
        <v>1154</v>
      </c>
      <c r="M168" s="203">
        <v>15.93</v>
      </c>
      <c r="N168" s="203" t="e">
        <v>#REF!</v>
      </c>
      <c r="O168" s="203">
        <v>6448.75</v>
      </c>
      <c r="P168" s="203"/>
    </row>
    <row r="169" spans="2:16" ht="38.25" x14ac:dyDescent="0.25">
      <c r="B169" s="192" t="s">
        <v>998</v>
      </c>
      <c r="C169" s="192" t="s">
        <v>795</v>
      </c>
      <c r="D169" s="211" t="s">
        <v>46</v>
      </c>
      <c r="E169" s="325" t="s">
        <v>47</v>
      </c>
      <c r="F169" s="211" t="s">
        <v>998</v>
      </c>
      <c r="G169" s="201">
        <v>92763</v>
      </c>
      <c r="H169" s="191" t="s">
        <v>1191</v>
      </c>
      <c r="I169" s="192" t="s">
        <v>717</v>
      </c>
      <c r="J169" s="203">
        <v>583.5454545454545</v>
      </c>
      <c r="K169" s="339" t="s">
        <v>1370</v>
      </c>
      <c r="L169" s="202" t="s">
        <v>1193</v>
      </c>
      <c r="M169" s="203">
        <v>13.5</v>
      </c>
      <c r="N169" s="203" t="e">
        <v>#REF!</v>
      </c>
      <c r="O169" s="203">
        <v>7877.86</v>
      </c>
      <c r="P169" s="203"/>
    </row>
    <row r="170" spans="2:16" ht="38.25" x14ac:dyDescent="0.25">
      <c r="B170" s="192" t="s">
        <v>999</v>
      </c>
      <c r="C170" s="192" t="s">
        <v>795</v>
      </c>
      <c r="D170" s="211" t="s">
        <v>46</v>
      </c>
      <c r="E170" s="325" t="s">
        <v>47</v>
      </c>
      <c r="F170" s="211" t="s">
        <v>999</v>
      </c>
      <c r="G170" s="201">
        <v>94965</v>
      </c>
      <c r="H170" s="191" t="s">
        <v>1126</v>
      </c>
      <c r="I170" s="192" t="s">
        <v>1096</v>
      </c>
      <c r="J170" s="203">
        <v>10.94</v>
      </c>
      <c r="K170" s="339" t="s">
        <v>1347</v>
      </c>
      <c r="L170" s="202" t="s">
        <v>1128</v>
      </c>
      <c r="M170" s="203">
        <v>633.79999999999995</v>
      </c>
      <c r="N170" s="203" t="e">
        <v>#REF!</v>
      </c>
      <c r="O170" s="203">
        <v>6933.77</v>
      </c>
      <c r="P170" s="203"/>
    </row>
    <row r="171" spans="2:16" ht="25.5" x14ac:dyDescent="0.25">
      <c r="B171" s="192" t="s">
        <v>1000</v>
      </c>
      <c r="C171" s="192" t="s">
        <v>795</v>
      </c>
      <c r="D171" s="211" t="s">
        <v>46</v>
      </c>
      <c r="E171" s="325" t="s">
        <v>47</v>
      </c>
      <c r="F171" s="211" t="s">
        <v>1000</v>
      </c>
      <c r="G171" s="201">
        <v>103670</v>
      </c>
      <c r="H171" s="191" t="s">
        <v>1107</v>
      </c>
      <c r="I171" s="192" t="s">
        <v>1096</v>
      </c>
      <c r="J171" s="203">
        <v>10.94</v>
      </c>
      <c r="K171" s="339" t="s">
        <v>1340</v>
      </c>
      <c r="L171" s="202">
        <v>0</v>
      </c>
      <c r="M171" s="203">
        <v>314.42</v>
      </c>
      <c r="N171" s="203" t="e">
        <v>#REF!</v>
      </c>
      <c r="O171" s="203">
        <v>3439.75</v>
      </c>
      <c r="P171" s="203"/>
    </row>
    <row r="172" spans="2:16" x14ac:dyDescent="0.25">
      <c r="B172" s="346" t="s">
        <v>1001</v>
      </c>
      <c r="C172" s="346"/>
      <c r="D172" s="346"/>
      <c r="E172" s="347"/>
      <c r="F172" s="346"/>
      <c r="G172" s="346"/>
      <c r="H172" s="343" t="s">
        <v>710</v>
      </c>
      <c r="I172" s="348"/>
      <c r="J172" s="349"/>
      <c r="K172" s="350"/>
      <c r="L172" s="350"/>
      <c r="M172" s="349"/>
      <c r="N172" s="349" t="e">
        <v>#REF!</v>
      </c>
      <c r="O172" s="351"/>
      <c r="P172" s="203"/>
    </row>
    <row r="173" spans="2:16" ht="38.25" x14ac:dyDescent="0.25">
      <c r="B173" s="192" t="s">
        <v>1002</v>
      </c>
      <c r="C173" s="192" t="s">
        <v>795</v>
      </c>
      <c r="D173" s="211" t="s">
        <v>46</v>
      </c>
      <c r="E173" s="325" t="s">
        <v>47</v>
      </c>
      <c r="F173" s="211" t="s">
        <v>1002</v>
      </c>
      <c r="G173" s="201">
        <v>92431</v>
      </c>
      <c r="H173" s="191" t="s">
        <v>1146</v>
      </c>
      <c r="I173" s="192" t="s">
        <v>38</v>
      </c>
      <c r="J173" s="203">
        <v>34.08</v>
      </c>
      <c r="K173" s="339" t="s">
        <v>1354</v>
      </c>
      <c r="L173" s="202" t="s">
        <v>1148</v>
      </c>
      <c r="M173" s="203">
        <v>70.180000000000007</v>
      </c>
      <c r="N173" s="203" t="e">
        <v>#REF!</v>
      </c>
      <c r="O173" s="203">
        <v>2391.73</v>
      </c>
      <c r="P173" s="203"/>
    </row>
    <row r="174" spans="2:16" ht="38.25" x14ac:dyDescent="0.25">
      <c r="B174" s="192" t="s">
        <v>1003</v>
      </c>
      <c r="C174" s="192" t="s">
        <v>795</v>
      </c>
      <c r="D174" s="211" t="s">
        <v>46</v>
      </c>
      <c r="E174" s="325" t="s">
        <v>47</v>
      </c>
      <c r="F174" s="211" t="s">
        <v>1003</v>
      </c>
      <c r="G174" s="201">
        <v>92759</v>
      </c>
      <c r="H174" s="191" t="s">
        <v>1149</v>
      </c>
      <c r="I174" s="192" t="s">
        <v>717</v>
      </c>
      <c r="J174" s="203">
        <v>39.36363636363636</v>
      </c>
      <c r="K174" s="339" t="s">
        <v>1355</v>
      </c>
      <c r="L174" s="202" t="s">
        <v>1151</v>
      </c>
      <c r="M174" s="203">
        <v>18.72</v>
      </c>
      <c r="N174" s="203" t="e">
        <v>#REF!</v>
      </c>
      <c r="O174" s="203">
        <v>736.88</v>
      </c>
      <c r="P174" s="203"/>
    </row>
    <row r="175" spans="2:16" ht="38.25" x14ac:dyDescent="0.25">
      <c r="B175" s="192" t="s">
        <v>1004</v>
      </c>
      <c r="C175" s="192" t="s">
        <v>795</v>
      </c>
      <c r="D175" s="211" t="s">
        <v>46</v>
      </c>
      <c r="E175" s="325" t="s">
        <v>47</v>
      </c>
      <c r="F175" s="211" t="s">
        <v>1004</v>
      </c>
      <c r="G175" s="201">
        <v>92761</v>
      </c>
      <c r="H175" s="191" t="s">
        <v>1155</v>
      </c>
      <c r="I175" s="192" t="s">
        <v>717</v>
      </c>
      <c r="J175" s="203">
        <v>78.272727272727266</v>
      </c>
      <c r="K175" s="339" t="s">
        <v>1357</v>
      </c>
      <c r="L175" s="202" t="s">
        <v>1157</v>
      </c>
      <c r="M175" s="203">
        <v>17.59</v>
      </c>
      <c r="N175" s="203" t="e">
        <v>#REF!</v>
      </c>
      <c r="O175" s="203">
        <v>1376.81</v>
      </c>
      <c r="P175" s="203"/>
    </row>
    <row r="176" spans="2:16" ht="38.25" x14ac:dyDescent="0.25">
      <c r="B176" s="192" t="s">
        <v>1005</v>
      </c>
      <c r="C176" s="192" t="s">
        <v>795</v>
      </c>
      <c r="D176" s="211" t="s">
        <v>46</v>
      </c>
      <c r="E176" s="325" t="s">
        <v>47</v>
      </c>
      <c r="F176" s="211" t="s">
        <v>1005</v>
      </c>
      <c r="G176" s="201">
        <v>92762</v>
      </c>
      <c r="H176" s="191" t="s">
        <v>1152</v>
      </c>
      <c r="I176" s="192" t="s">
        <v>717</v>
      </c>
      <c r="J176" s="203">
        <v>29.818181818181813</v>
      </c>
      <c r="K176" s="339" t="s">
        <v>1356</v>
      </c>
      <c r="L176" s="202" t="s">
        <v>1154</v>
      </c>
      <c r="M176" s="203">
        <v>15.93</v>
      </c>
      <c r="N176" s="203" t="e">
        <v>#REF!</v>
      </c>
      <c r="O176" s="203">
        <v>475</v>
      </c>
      <c r="P176" s="203"/>
    </row>
    <row r="177" spans="2:16" ht="38.25" x14ac:dyDescent="0.25">
      <c r="B177" s="192" t="s">
        <v>1006</v>
      </c>
      <c r="C177" s="192" t="s">
        <v>795</v>
      </c>
      <c r="D177" s="211" t="s">
        <v>46</v>
      </c>
      <c r="E177" s="325" t="s">
        <v>47</v>
      </c>
      <c r="F177" s="211" t="s">
        <v>1006</v>
      </c>
      <c r="G177" s="201">
        <v>92763</v>
      </c>
      <c r="H177" s="191" t="s">
        <v>1191</v>
      </c>
      <c r="I177" s="192" t="s">
        <v>717</v>
      </c>
      <c r="J177" s="203">
        <v>7.1818181818181817</v>
      </c>
      <c r="K177" s="339" t="s">
        <v>1370</v>
      </c>
      <c r="L177" s="202" t="s">
        <v>1193</v>
      </c>
      <c r="M177" s="203">
        <v>13.5</v>
      </c>
      <c r="N177" s="203" t="e">
        <v>#REF!</v>
      </c>
      <c r="O177" s="203">
        <v>96.95</v>
      </c>
      <c r="P177" s="203"/>
    </row>
    <row r="178" spans="2:16" ht="38.25" x14ac:dyDescent="0.25">
      <c r="B178" s="192" t="s">
        <v>1007</v>
      </c>
      <c r="C178" s="192" t="s">
        <v>795</v>
      </c>
      <c r="D178" s="211" t="s">
        <v>46</v>
      </c>
      <c r="E178" s="325" t="s">
        <v>47</v>
      </c>
      <c r="F178" s="211" t="s">
        <v>1007</v>
      </c>
      <c r="G178" s="201">
        <v>94965</v>
      </c>
      <c r="H178" s="191" t="s">
        <v>1126</v>
      </c>
      <c r="I178" s="192" t="s">
        <v>1096</v>
      </c>
      <c r="J178" s="203">
        <v>2.2999999999999998</v>
      </c>
      <c r="K178" s="339" t="s">
        <v>1347</v>
      </c>
      <c r="L178" s="202" t="s">
        <v>1128</v>
      </c>
      <c r="M178" s="203">
        <v>633.79999999999995</v>
      </c>
      <c r="N178" s="203" t="e">
        <v>#REF!</v>
      </c>
      <c r="O178" s="203">
        <v>1457.74</v>
      </c>
      <c r="P178" s="203"/>
    </row>
    <row r="179" spans="2:16" ht="25.5" x14ac:dyDescent="0.25">
      <c r="B179" s="192" t="s">
        <v>1008</v>
      </c>
      <c r="C179" s="192" t="s">
        <v>795</v>
      </c>
      <c r="D179" s="211" t="s">
        <v>46</v>
      </c>
      <c r="E179" s="325" t="s">
        <v>47</v>
      </c>
      <c r="F179" s="211" t="s">
        <v>1008</v>
      </c>
      <c r="G179" s="201">
        <v>103670</v>
      </c>
      <c r="H179" s="191" t="s">
        <v>1107</v>
      </c>
      <c r="I179" s="192" t="s">
        <v>1096</v>
      </c>
      <c r="J179" s="203">
        <v>2.2999999999999998</v>
      </c>
      <c r="K179" s="339" t="s">
        <v>1340</v>
      </c>
      <c r="L179" s="202">
        <v>0</v>
      </c>
      <c r="M179" s="203">
        <v>314.42</v>
      </c>
      <c r="N179" s="203" t="e">
        <v>#REF!</v>
      </c>
      <c r="O179" s="203">
        <v>723.16</v>
      </c>
      <c r="P179" s="203"/>
    </row>
    <row r="180" spans="2:16" x14ac:dyDescent="0.25">
      <c r="B180" s="346" t="s">
        <v>1009</v>
      </c>
      <c r="C180" s="346"/>
      <c r="D180" s="346"/>
      <c r="E180" s="347"/>
      <c r="F180" s="346"/>
      <c r="G180" s="346"/>
      <c r="H180" s="343" t="s">
        <v>502</v>
      </c>
      <c r="I180" s="348"/>
      <c r="J180" s="349"/>
      <c r="K180" s="350"/>
      <c r="L180" s="350"/>
      <c r="M180" s="349"/>
      <c r="N180" s="349" t="e">
        <v>#REF!</v>
      </c>
      <c r="O180" s="351"/>
      <c r="P180" s="203"/>
    </row>
    <row r="181" spans="2:16" ht="63.75" x14ac:dyDescent="0.25">
      <c r="B181" s="192" t="s">
        <v>1010</v>
      </c>
      <c r="C181" s="192" t="s">
        <v>795</v>
      </c>
      <c r="D181" s="211" t="s">
        <v>46</v>
      </c>
      <c r="E181" s="325" t="s">
        <v>48</v>
      </c>
      <c r="F181" s="211" t="s">
        <v>1010</v>
      </c>
      <c r="G181" s="201">
        <v>601003180</v>
      </c>
      <c r="H181" s="191" t="s">
        <v>1197</v>
      </c>
      <c r="I181" s="192" t="s">
        <v>38</v>
      </c>
      <c r="J181" s="203">
        <v>6.4</v>
      </c>
      <c r="K181" s="193">
        <v>145.71</v>
      </c>
      <c r="L181" s="202">
        <v>140.47999999999999</v>
      </c>
      <c r="M181" s="203">
        <v>178.08</v>
      </c>
      <c r="N181" s="203" t="e">
        <v>#REF!</v>
      </c>
      <c r="O181" s="203">
        <v>1139.71</v>
      </c>
      <c r="P181" s="203"/>
    </row>
    <row r="182" spans="2:16" ht="25.5" x14ac:dyDescent="0.25">
      <c r="B182" s="192" t="s">
        <v>1011</v>
      </c>
      <c r="C182" s="192" t="s">
        <v>795</v>
      </c>
      <c r="D182" s="211" t="s">
        <v>46</v>
      </c>
      <c r="E182" s="325" t="s">
        <v>48</v>
      </c>
      <c r="F182" s="211" t="s">
        <v>1011</v>
      </c>
      <c r="G182" s="201">
        <v>601003215</v>
      </c>
      <c r="H182" s="191" t="s">
        <v>1198</v>
      </c>
      <c r="I182" s="192" t="s">
        <v>38</v>
      </c>
      <c r="J182" s="203">
        <v>6.4</v>
      </c>
      <c r="K182" s="193">
        <v>22.46</v>
      </c>
      <c r="L182" s="202">
        <v>19.75</v>
      </c>
      <c r="M182" s="203">
        <v>27.44</v>
      </c>
      <c r="N182" s="203" t="e">
        <v>#REF!</v>
      </c>
      <c r="O182" s="203">
        <v>175.61</v>
      </c>
      <c r="P182" s="203"/>
    </row>
    <row r="183" spans="2:16" ht="25.5" x14ac:dyDescent="0.25">
      <c r="B183" s="192" t="s">
        <v>1012</v>
      </c>
      <c r="C183" s="192" t="s">
        <v>795</v>
      </c>
      <c r="D183" s="211" t="s">
        <v>46</v>
      </c>
      <c r="E183" s="325" t="s">
        <v>47</v>
      </c>
      <c r="F183" s="211" t="s">
        <v>1012</v>
      </c>
      <c r="G183" s="201">
        <v>100066</v>
      </c>
      <c r="H183" s="191" t="s">
        <v>1199</v>
      </c>
      <c r="I183" s="192" t="s">
        <v>717</v>
      </c>
      <c r="J183" s="203">
        <v>19.904</v>
      </c>
      <c r="K183" s="193" t="s">
        <v>1196</v>
      </c>
      <c r="L183" s="202" t="s">
        <v>1201</v>
      </c>
      <c r="M183" s="203">
        <v>15.05</v>
      </c>
      <c r="N183" s="203" t="e">
        <v>#REF!</v>
      </c>
      <c r="O183" s="203">
        <v>299.55</v>
      </c>
      <c r="P183" s="203"/>
    </row>
    <row r="184" spans="2:16" x14ac:dyDescent="0.25">
      <c r="B184" s="346" t="s">
        <v>992</v>
      </c>
      <c r="C184" s="346"/>
      <c r="D184" s="346"/>
      <c r="E184" s="347"/>
      <c r="F184" s="346"/>
      <c r="G184" s="346"/>
      <c r="H184" s="343" t="s">
        <v>503</v>
      </c>
      <c r="I184" s="348"/>
      <c r="J184" s="349"/>
      <c r="K184" s="350"/>
      <c r="L184" s="350"/>
      <c r="M184" s="349"/>
      <c r="N184" s="349" t="e">
        <v>#REF!</v>
      </c>
      <c r="O184" s="351"/>
      <c r="P184" s="203"/>
    </row>
    <row r="185" spans="2:16" ht="25.5" x14ac:dyDescent="0.25">
      <c r="B185" s="192" t="s">
        <v>1013</v>
      </c>
      <c r="C185" s="192" t="s">
        <v>795</v>
      </c>
      <c r="D185" s="211" t="s">
        <v>46</v>
      </c>
      <c r="E185" s="325" t="s">
        <v>47</v>
      </c>
      <c r="F185" s="211" t="s">
        <v>1013</v>
      </c>
      <c r="G185" s="201">
        <v>98557</v>
      </c>
      <c r="H185" s="191" t="s">
        <v>1129</v>
      </c>
      <c r="I185" s="192" t="s">
        <v>38</v>
      </c>
      <c r="J185" s="203">
        <v>8.2100000000000009</v>
      </c>
      <c r="K185" s="339" t="s">
        <v>1348</v>
      </c>
      <c r="L185" s="202" t="s">
        <v>1131</v>
      </c>
      <c r="M185" s="203">
        <v>55.47</v>
      </c>
      <c r="N185" s="203" t="e">
        <v>#REF!</v>
      </c>
      <c r="O185" s="203">
        <v>455.4</v>
      </c>
      <c r="P185" s="203"/>
    </row>
    <row r="186" spans="2:16" x14ac:dyDescent="0.25">
      <c r="B186" s="346" t="s">
        <v>1014</v>
      </c>
      <c r="C186" s="346"/>
      <c r="D186" s="346"/>
      <c r="E186" s="347"/>
      <c r="F186" s="346"/>
      <c r="G186" s="346"/>
      <c r="H186" s="343" t="s">
        <v>499</v>
      </c>
      <c r="I186" s="348"/>
      <c r="J186" s="349"/>
      <c r="K186" s="350"/>
      <c r="L186" s="350"/>
      <c r="M186" s="349"/>
      <c r="N186" s="349" t="e">
        <v>#REF!</v>
      </c>
      <c r="O186" s="351"/>
      <c r="P186" s="203"/>
    </row>
    <row r="187" spans="2:16" ht="38.25" x14ac:dyDescent="0.25">
      <c r="B187" s="192" t="s">
        <v>1015</v>
      </c>
      <c r="C187" s="192" t="s">
        <v>795</v>
      </c>
      <c r="D187" s="211" t="s">
        <v>46</v>
      </c>
      <c r="E187" s="325" t="s">
        <v>47</v>
      </c>
      <c r="F187" s="211" t="s">
        <v>1015</v>
      </c>
      <c r="G187" s="201">
        <v>103324</v>
      </c>
      <c r="H187" s="191" t="s">
        <v>1202</v>
      </c>
      <c r="I187" s="192" t="s">
        <v>38</v>
      </c>
      <c r="J187" s="203">
        <v>144.93600000000001</v>
      </c>
      <c r="K187" s="339" t="s">
        <v>1371</v>
      </c>
      <c r="L187" s="202" t="s">
        <v>1204</v>
      </c>
      <c r="M187" s="203">
        <v>97.62</v>
      </c>
      <c r="N187" s="203" t="e">
        <v>#REF!</v>
      </c>
      <c r="O187" s="203">
        <v>14148.65</v>
      </c>
      <c r="P187" s="203"/>
    </row>
    <row r="188" spans="2:16" ht="38.25" x14ac:dyDescent="0.25">
      <c r="B188" s="192" t="s">
        <v>1016</v>
      </c>
      <c r="C188" s="192" t="s">
        <v>795</v>
      </c>
      <c r="D188" s="211" t="s">
        <v>46</v>
      </c>
      <c r="E188" s="325" t="s">
        <v>47</v>
      </c>
      <c r="F188" s="211" t="s">
        <v>1016</v>
      </c>
      <c r="G188" s="201">
        <v>87894</v>
      </c>
      <c r="H188" s="191" t="s">
        <v>1205</v>
      </c>
      <c r="I188" s="192" t="s">
        <v>38</v>
      </c>
      <c r="J188" s="203">
        <v>289.87200000000001</v>
      </c>
      <c r="K188" s="339" t="s">
        <v>1372</v>
      </c>
      <c r="L188" s="202" t="s">
        <v>1207</v>
      </c>
      <c r="M188" s="203">
        <v>7.62</v>
      </c>
      <c r="N188" s="203" t="e">
        <v>#REF!</v>
      </c>
      <c r="O188" s="203">
        <v>2208.8200000000002</v>
      </c>
      <c r="P188" s="203"/>
    </row>
    <row r="189" spans="2:16" ht="38.25" x14ac:dyDescent="0.25">
      <c r="B189" s="192" t="s">
        <v>1017</v>
      </c>
      <c r="C189" s="192" t="s">
        <v>795</v>
      </c>
      <c r="D189" s="211" t="s">
        <v>46</v>
      </c>
      <c r="E189" s="325" t="s">
        <v>47</v>
      </c>
      <c r="F189" s="211" t="s">
        <v>1017</v>
      </c>
      <c r="G189" s="201">
        <v>87775</v>
      </c>
      <c r="H189" s="191" t="s">
        <v>1208</v>
      </c>
      <c r="I189" s="192" t="s">
        <v>38</v>
      </c>
      <c r="J189" s="203">
        <v>144.93600000000001</v>
      </c>
      <c r="K189" s="339" t="s">
        <v>1309</v>
      </c>
      <c r="L189" s="202" t="s">
        <v>1210</v>
      </c>
      <c r="M189" s="203">
        <v>60.5</v>
      </c>
      <c r="N189" s="203" t="e">
        <v>#REF!</v>
      </c>
      <c r="O189" s="203">
        <v>8768.6200000000008</v>
      </c>
      <c r="P189" s="203"/>
    </row>
    <row r="190" spans="2:16" ht="63.75" x14ac:dyDescent="0.25">
      <c r="B190" s="192" t="s">
        <v>1018</v>
      </c>
      <c r="C190" s="192" t="s">
        <v>795</v>
      </c>
      <c r="D190" s="211" t="s">
        <v>46</v>
      </c>
      <c r="E190" s="325" t="s">
        <v>47</v>
      </c>
      <c r="F190" s="211" t="s">
        <v>1018</v>
      </c>
      <c r="G190" s="201">
        <v>89173</v>
      </c>
      <c r="H190" s="191" t="s">
        <v>1211</v>
      </c>
      <c r="I190" s="192" t="s">
        <v>38</v>
      </c>
      <c r="J190" s="203">
        <v>79.968000000000004</v>
      </c>
      <c r="K190" s="339" t="s">
        <v>1373</v>
      </c>
      <c r="L190" s="202" t="s">
        <v>1213</v>
      </c>
      <c r="M190" s="203">
        <v>43.58</v>
      </c>
      <c r="N190" s="203" t="e">
        <v>#REF!</v>
      </c>
      <c r="O190" s="203">
        <v>3485</v>
      </c>
      <c r="P190" s="203"/>
    </row>
    <row r="191" spans="2:16" x14ac:dyDescent="0.25">
      <c r="B191" s="346" t="s">
        <v>1019</v>
      </c>
      <c r="C191" s="346"/>
      <c r="D191" s="346"/>
      <c r="E191" s="347"/>
      <c r="F191" s="346"/>
      <c r="G191" s="346"/>
      <c r="H191" s="343" t="s">
        <v>504</v>
      </c>
      <c r="I191" s="348"/>
      <c r="J191" s="349"/>
      <c r="K191" s="350"/>
      <c r="L191" s="350"/>
      <c r="M191" s="349"/>
      <c r="N191" s="349" t="e">
        <v>#REF!</v>
      </c>
      <c r="O191" s="351"/>
      <c r="P191" s="203"/>
    </row>
    <row r="192" spans="2:16" ht="38.25" x14ac:dyDescent="0.25">
      <c r="B192" s="192" t="s">
        <v>1020</v>
      </c>
      <c r="C192" s="192" t="s">
        <v>795</v>
      </c>
      <c r="D192" s="211" t="s">
        <v>46</v>
      </c>
      <c r="E192" s="325" t="s">
        <v>47</v>
      </c>
      <c r="F192" s="211" t="s">
        <v>1020</v>
      </c>
      <c r="G192" s="201">
        <v>87881</v>
      </c>
      <c r="H192" s="191" t="s">
        <v>1214</v>
      </c>
      <c r="I192" s="192" t="s">
        <v>38</v>
      </c>
      <c r="J192" s="203">
        <v>6.4</v>
      </c>
      <c r="K192" s="339" t="s">
        <v>1374</v>
      </c>
      <c r="L192" s="202" t="s">
        <v>1216</v>
      </c>
      <c r="M192" s="203">
        <v>8.68</v>
      </c>
      <c r="N192" s="203" t="e">
        <v>#REF!</v>
      </c>
      <c r="O192" s="203">
        <v>55.55</v>
      </c>
      <c r="P192" s="203"/>
    </row>
    <row r="193" spans="2:16" ht="25.5" x14ac:dyDescent="0.25">
      <c r="B193" s="192" t="s">
        <v>1021</v>
      </c>
      <c r="C193" s="192" t="s">
        <v>795</v>
      </c>
      <c r="D193" s="211" t="s">
        <v>46</v>
      </c>
      <c r="E193" s="325" t="s">
        <v>48</v>
      </c>
      <c r="F193" s="211" t="s">
        <v>1021</v>
      </c>
      <c r="G193" s="201">
        <v>1601000101</v>
      </c>
      <c r="H193" s="191" t="s">
        <v>1217</v>
      </c>
      <c r="I193" s="192" t="s">
        <v>38</v>
      </c>
      <c r="J193" s="203">
        <v>6.4</v>
      </c>
      <c r="K193" s="339">
        <v>39.520000000000003</v>
      </c>
      <c r="L193" s="202">
        <v>35.799999999999997</v>
      </c>
      <c r="M193" s="203">
        <v>48.29</v>
      </c>
      <c r="N193" s="203" t="e">
        <v>#REF!</v>
      </c>
      <c r="O193" s="203">
        <v>309.05</v>
      </c>
      <c r="P193" s="203"/>
    </row>
    <row r="194" spans="2:16" x14ac:dyDescent="0.25">
      <c r="B194" s="346" t="s">
        <v>1022</v>
      </c>
      <c r="C194" s="346"/>
      <c r="D194" s="346"/>
      <c r="E194" s="347"/>
      <c r="F194" s="346"/>
      <c r="G194" s="346"/>
      <c r="H194" s="343" t="s">
        <v>102</v>
      </c>
      <c r="I194" s="348"/>
      <c r="J194" s="349"/>
      <c r="K194" s="350"/>
      <c r="L194" s="350"/>
      <c r="M194" s="349"/>
      <c r="N194" s="349" t="e">
        <v>#REF!</v>
      </c>
      <c r="O194" s="351"/>
      <c r="P194" s="203"/>
    </row>
    <row r="195" spans="2:16" ht="25.5" x14ac:dyDescent="0.25">
      <c r="B195" s="192" t="s">
        <v>1023</v>
      </c>
      <c r="C195" s="192" t="s">
        <v>795</v>
      </c>
      <c r="D195" s="211" t="s">
        <v>46</v>
      </c>
      <c r="E195" s="325" t="s">
        <v>47</v>
      </c>
      <c r="F195" s="211" t="s">
        <v>1023</v>
      </c>
      <c r="G195" s="201">
        <v>94216</v>
      </c>
      <c r="H195" s="191" t="s">
        <v>1218</v>
      </c>
      <c r="I195" s="192" t="s">
        <v>38</v>
      </c>
      <c r="J195" s="203">
        <v>30</v>
      </c>
      <c r="K195" s="339" t="s">
        <v>1375</v>
      </c>
      <c r="L195" s="202" t="s">
        <v>1220</v>
      </c>
      <c r="M195" s="203">
        <v>285.11</v>
      </c>
      <c r="N195" s="203" t="e">
        <v>#REF!</v>
      </c>
      <c r="O195" s="203">
        <v>8553.2999999999993</v>
      </c>
      <c r="P195" s="203"/>
    </row>
    <row r="196" spans="2:16" x14ac:dyDescent="0.25">
      <c r="B196" s="192" t="s">
        <v>1024</v>
      </c>
      <c r="C196" s="192" t="s">
        <v>795</v>
      </c>
      <c r="D196" s="211" t="s">
        <v>46</v>
      </c>
      <c r="E196" s="325" t="s">
        <v>48</v>
      </c>
      <c r="F196" s="211" t="s">
        <v>1024</v>
      </c>
      <c r="G196" s="201">
        <v>1001000135</v>
      </c>
      <c r="H196" s="191" t="s">
        <v>1221</v>
      </c>
      <c r="I196" s="192" t="s">
        <v>104</v>
      </c>
      <c r="J196" s="203">
        <v>1.4</v>
      </c>
      <c r="K196" s="339">
        <v>57.74</v>
      </c>
      <c r="L196" s="202">
        <v>53.27</v>
      </c>
      <c r="M196" s="203">
        <v>70.56</v>
      </c>
      <c r="N196" s="203" t="e">
        <v>#REF!</v>
      </c>
      <c r="O196" s="203">
        <v>98.78</v>
      </c>
      <c r="P196" s="203"/>
    </row>
    <row r="197" spans="2:16" ht="38.25" x14ac:dyDescent="0.25">
      <c r="B197" s="192" t="s">
        <v>1025</v>
      </c>
      <c r="C197" s="192" t="s">
        <v>795</v>
      </c>
      <c r="D197" s="211" t="s">
        <v>46</v>
      </c>
      <c r="E197" s="325" t="s">
        <v>48</v>
      </c>
      <c r="F197" s="211" t="s">
        <v>1025</v>
      </c>
      <c r="G197" s="201">
        <v>92620</v>
      </c>
      <c r="H197" s="191" t="s">
        <v>1222</v>
      </c>
      <c r="I197" s="192" t="s">
        <v>101</v>
      </c>
      <c r="J197" s="203">
        <v>4</v>
      </c>
      <c r="K197" s="339" t="s">
        <v>1376</v>
      </c>
      <c r="L197" s="202" t="s">
        <v>1224</v>
      </c>
      <c r="M197" s="203">
        <v>2917.79</v>
      </c>
      <c r="N197" s="203" t="e">
        <v>#REF!</v>
      </c>
      <c r="O197" s="203">
        <v>11671.16</v>
      </c>
      <c r="P197" s="203"/>
    </row>
    <row r="198" spans="2:16" ht="38.25" x14ac:dyDescent="0.25">
      <c r="B198" s="192" t="s">
        <v>1026</v>
      </c>
      <c r="C198" s="192" t="s">
        <v>795</v>
      </c>
      <c r="D198" s="211" t="s">
        <v>46</v>
      </c>
      <c r="E198" s="325" t="s">
        <v>48</v>
      </c>
      <c r="F198" s="211" t="s">
        <v>1026</v>
      </c>
      <c r="G198" s="201">
        <v>92580</v>
      </c>
      <c r="H198" s="191" t="s">
        <v>1225</v>
      </c>
      <c r="I198" s="192" t="s">
        <v>38</v>
      </c>
      <c r="J198" s="203">
        <v>30</v>
      </c>
      <c r="K198" s="339" t="s">
        <v>1377</v>
      </c>
      <c r="L198" s="202" t="s">
        <v>1227</v>
      </c>
      <c r="M198" s="203">
        <v>68.31</v>
      </c>
      <c r="N198" s="203" t="e">
        <v>#REF!</v>
      </c>
      <c r="O198" s="203">
        <v>2049.3000000000002</v>
      </c>
      <c r="P198" s="203"/>
    </row>
    <row r="199" spans="2:16" x14ac:dyDescent="0.25">
      <c r="B199" s="346" t="s">
        <v>1027</v>
      </c>
      <c r="C199" s="346"/>
      <c r="D199" s="346"/>
      <c r="E199" s="347"/>
      <c r="F199" s="346"/>
      <c r="G199" s="346"/>
      <c r="H199" s="343" t="s">
        <v>505</v>
      </c>
      <c r="I199" s="348"/>
      <c r="J199" s="349"/>
      <c r="K199" s="350"/>
      <c r="L199" s="350"/>
      <c r="M199" s="349"/>
      <c r="N199" s="349" t="e">
        <v>#REF!</v>
      </c>
      <c r="O199" s="351"/>
      <c r="P199" s="203"/>
    </row>
    <row r="200" spans="2:16" ht="25.5" x14ac:dyDescent="0.25">
      <c r="B200" s="192" t="s">
        <v>1028</v>
      </c>
      <c r="C200" s="192" t="s">
        <v>795</v>
      </c>
      <c r="D200" s="211" t="s">
        <v>46</v>
      </c>
      <c r="E200" s="325" t="s">
        <v>47</v>
      </c>
      <c r="F200" s="211" t="s">
        <v>1028</v>
      </c>
      <c r="G200" s="201">
        <v>39638</v>
      </c>
      <c r="H200" s="191" t="s">
        <v>1228</v>
      </c>
      <c r="I200" s="192" t="s">
        <v>1229</v>
      </c>
      <c r="J200" s="203">
        <v>136.8664</v>
      </c>
      <c r="K200" s="193" t="s">
        <v>1378</v>
      </c>
      <c r="L200" s="202" t="s">
        <v>1230</v>
      </c>
      <c r="M200" s="203">
        <v>137.55000000000001</v>
      </c>
      <c r="N200" s="203" t="e">
        <v>#REF!</v>
      </c>
      <c r="O200" s="203">
        <v>18825.97</v>
      </c>
      <c r="P200" s="203"/>
    </row>
    <row r="201" spans="2:16" ht="25.5" x14ac:dyDescent="0.25">
      <c r="B201" s="192" t="s">
        <v>1029</v>
      </c>
      <c r="C201" s="192" t="s">
        <v>795</v>
      </c>
      <c r="D201" s="211" t="s">
        <v>46</v>
      </c>
      <c r="E201" s="325" t="s">
        <v>47</v>
      </c>
      <c r="F201" s="211" t="s">
        <v>1029</v>
      </c>
      <c r="G201" s="201">
        <v>100327</v>
      </c>
      <c r="H201" s="191" t="s">
        <v>1231</v>
      </c>
      <c r="I201" s="192" t="s">
        <v>104</v>
      </c>
      <c r="J201" s="203">
        <v>54.86</v>
      </c>
      <c r="K201" s="193" t="s">
        <v>1379</v>
      </c>
      <c r="L201" s="202" t="s">
        <v>1233</v>
      </c>
      <c r="M201" s="203">
        <v>70.17</v>
      </c>
      <c r="N201" s="203" t="e">
        <v>#REF!</v>
      </c>
      <c r="O201" s="203">
        <v>3849.52</v>
      </c>
      <c r="P201" s="203"/>
    </row>
    <row r="202" spans="2:16" x14ac:dyDescent="0.25">
      <c r="B202" s="346" t="s">
        <v>1030</v>
      </c>
      <c r="C202" s="346"/>
      <c r="D202" s="346"/>
      <c r="E202" s="347"/>
      <c r="F202" s="346"/>
      <c r="G202" s="346"/>
      <c r="H202" s="343" t="s">
        <v>144</v>
      </c>
      <c r="I202" s="348"/>
      <c r="J202" s="349"/>
      <c r="K202" s="350"/>
      <c r="L202" s="350"/>
      <c r="M202" s="349"/>
      <c r="N202" s="349" t="e">
        <v>#REF!</v>
      </c>
      <c r="O202" s="351"/>
      <c r="P202" s="203"/>
    </row>
    <row r="203" spans="2:16" ht="25.5" x14ac:dyDescent="0.25">
      <c r="B203" s="192" t="s">
        <v>1031</v>
      </c>
      <c r="C203" s="192" t="s">
        <v>795</v>
      </c>
      <c r="D203" s="211" t="s">
        <v>46</v>
      </c>
      <c r="E203" s="325" t="s">
        <v>47</v>
      </c>
      <c r="F203" s="211" t="s">
        <v>1031</v>
      </c>
      <c r="G203" s="201">
        <v>96116</v>
      </c>
      <c r="H203" s="191" t="s">
        <v>1234</v>
      </c>
      <c r="I203" s="192" t="s">
        <v>38</v>
      </c>
      <c r="J203" s="203">
        <v>40.65</v>
      </c>
      <c r="K203" s="193" t="s">
        <v>1380</v>
      </c>
      <c r="L203" s="202" t="s">
        <v>1236</v>
      </c>
      <c r="M203" s="203">
        <v>95.68</v>
      </c>
      <c r="N203" s="203" t="e">
        <v>#REF!</v>
      </c>
      <c r="O203" s="203">
        <v>3889.39</v>
      </c>
      <c r="P203" s="203"/>
    </row>
    <row r="204" spans="2:16" ht="25.5" x14ac:dyDescent="0.25">
      <c r="B204" s="192" t="s">
        <v>1032</v>
      </c>
      <c r="C204" s="192" t="s">
        <v>795</v>
      </c>
      <c r="D204" s="211" t="s">
        <v>46</v>
      </c>
      <c r="E204" s="325" t="s">
        <v>47</v>
      </c>
      <c r="F204" s="211" t="s">
        <v>1032</v>
      </c>
      <c r="G204" s="201">
        <v>96121</v>
      </c>
      <c r="H204" s="191" t="s">
        <v>1237</v>
      </c>
      <c r="I204" s="192" t="s">
        <v>104</v>
      </c>
      <c r="J204" s="203">
        <v>56.04</v>
      </c>
      <c r="K204" s="193" t="s">
        <v>1381</v>
      </c>
      <c r="L204" s="202" t="s">
        <v>1239</v>
      </c>
      <c r="M204" s="203">
        <v>17.2</v>
      </c>
      <c r="N204" s="203" t="e">
        <v>#REF!</v>
      </c>
      <c r="O204" s="203">
        <v>963.88</v>
      </c>
      <c r="P204" s="203"/>
    </row>
    <row r="205" spans="2:16" x14ac:dyDescent="0.25">
      <c r="B205" s="346" t="s">
        <v>1033</v>
      </c>
      <c r="C205" s="346"/>
      <c r="D205" s="346"/>
      <c r="E205" s="347"/>
      <c r="F205" s="346"/>
      <c r="G205" s="346"/>
      <c r="H205" s="343" t="s">
        <v>506</v>
      </c>
      <c r="I205" s="348"/>
      <c r="J205" s="349"/>
      <c r="K205" s="350"/>
      <c r="L205" s="350"/>
      <c r="M205" s="349"/>
      <c r="N205" s="349" t="e">
        <v>#REF!</v>
      </c>
      <c r="O205" s="351"/>
      <c r="P205" s="203"/>
    </row>
    <row r="206" spans="2:16" ht="25.5" x14ac:dyDescent="0.25">
      <c r="B206" s="192" t="s">
        <v>1034</v>
      </c>
      <c r="C206" s="192" t="s">
        <v>795</v>
      </c>
      <c r="D206" s="211" t="s">
        <v>46</v>
      </c>
      <c r="E206" s="325" t="s">
        <v>48</v>
      </c>
      <c r="F206" s="211" t="s">
        <v>1034</v>
      </c>
      <c r="G206" s="201">
        <v>1101002010</v>
      </c>
      <c r="H206" s="191" t="s">
        <v>1240</v>
      </c>
      <c r="I206" s="192" t="s">
        <v>38</v>
      </c>
      <c r="J206" s="203">
        <v>3.36</v>
      </c>
      <c r="K206" s="339">
        <v>1021.67</v>
      </c>
      <c r="L206" s="202">
        <v>927.66</v>
      </c>
      <c r="M206" s="203">
        <v>1248.6300000000001</v>
      </c>
      <c r="N206" s="203" t="e">
        <v>#REF!</v>
      </c>
      <c r="O206" s="203">
        <v>4195.3900000000003</v>
      </c>
      <c r="P206" s="203"/>
    </row>
    <row r="207" spans="2:16" ht="51" x14ac:dyDescent="0.25">
      <c r="B207" s="192" t="s">
        <v>1035</v>
      </c>
      <c r="C207" s="192" t="s">
        <v>795</v>
      </c>
      <c r="D207" s="211" t="s">
        <v>46</v>
      </c>
      <c r="E207" s="325" t="s">
        <v>47</v>
      </c>
      <c r="F207" s="211" t="s">
        <v>1035</v>
      </c>
      <c r="G207" s="201">
        <v>94572</v>
      </c>
      <c r="H207" s="191" t="s">
        <v>1241</v>
      </c>
      <c r="I207" s="192" t="s">
        <v>38</v>
      </c>
      <c r="J207" s="203">
        <v>1.6</v>
      </c>
      <c r="K207" s="339" t="s">
        <v>1382</v>
      </c>
      <c r="L207" s="202" t="s">
        <v>1243</v>
      </c>
      <c r="M207" s="203">
        <v>861.42</v>
      </c>
      <c r="N207" s="203" t="e">
        <v>#REF!</v>
      </c>
      <c r="O207" s="203">
        <v>1378.27</v>
      </c>
      <c r="P207" s="203"/>
    </row>
    <row r="208" spans="2:16" ht="38.25" x14ac:dyDescent="0.25">
      <c r="B208" s="192" t="s">
        <v>1036</v>
      </c>
      <c r="C208" s="192" t="s">
        <v>795</v>
      </c>
      <c r="D208" s="211" t="s">
        <v>46</v>
      </c>
      <c r="E208" s="325" t="s">
        <v>49</v>
      </c>
      <c r="F208" s="211" t="s">
        <v>1036</v>
      </c>
      <c r="G208" s="201" t="s">
        <v>271</v>
      </c>
      <c r="H208" s="191" t="s">
        <v>633</v>
      </c>
      <c r="I208" s="192" t="s">
        <v>104</v>
      </c>
      <c r="J208" s="203">
        <v>36.85</v>
      </c>
      <c r="K208" s="193">
        <v>731.83999999999992</v>
      </c>
      <c r="L208" s="202">
        <v>0</v>
      </c>
      <c r="M208" s="203">
        <v>894.42</v>
      </c>
      <c r="N208" s="203" t="e">
        <v>#REF!</v>
      </c>
      <c r="O208" s="203">
        <v>32959.370000000003</v>
      </c>
      <c r="P208" s="203"/>
    </row>
    <row r="209" spans="2:16" x14ac:dyDescent="0.25">
      <c r="B209" s="346" t="s">
        <v>1037</v>
      </c>
      <c r="C209" s="346"/>
      <c r="D209" s="346"/>
      <c r="E209" s="347"/>
      <c r="F209" s="346"/>
      <c r="G209" s="346"/>
      <c r="H209" s="343" t="s">
        <v>330</v>
      </c>
      <c r="I209" s="348"/>
      <c r="J209" s="349"/>
      <c r="K209" s="350"/>
      <c r="L209" s="350"/>
      <c r="M209" s="349"/>
      <c r="N209" s="349" t="e">
        <v>#REF!</v>
      </c>
      <c r="O209" s="351"/>
      <c r="P209" s="203"/>
    </row>
    <row r="210" spans="2:16" ht="38.25" x14ac:dyDescent="0.25">
      <c r="B210" s="192" t="s">
        <v>1038</v>
      </c>
      <c r="C210" s="192" t="s">
        <v>795</v>
      </c>
      <c r="D210" s="211" t="s">
        <v>46</v>
      </c>
      <c r="E210" s="325" t="s">
        <v>47</v>
      </c>
      <c r="F210" s="211" t="s">
        <v>1038</v>
      </c>
      <c r="G210" s="201">
        <v>101879</v>
      </c>
      <c r="H210" s="191" t="s">
        <v>1244</v>
      </c>
      <c r="I210" s="192" t="s">
        <v>101</v>
      </c>
      <c r="J210" s="203">
        <v>1</v>
      </c>
      <c r="K210" s="193" t="s">
        <v>1383</v>
      </c>
      <c r="L210" s="202" t="s">
        <v>1246</v>
      </c>
      <c r="M210" s="203">
        <v>621.16</v>
      </c>
      <c r="N210" s="203" t="e">
        <v>#REF!</v>
      </c>
      <c r="O210" s="203">
        <v>621.16</v>
      </c>
      <c r="P210" s="203"/>
    </row>
    <row r="211" spans="2:16" ht="51" x14ac:dyDescent="0.25">
      <c r="B211" s="192" t="s">
        <v>1039</v>
      </c>
      <c r="C211" s="192" t="s">
        <v>796</v>
      </c>
      <c r="D211" s="211" t="s">
        <v>46</v>
      </c>
      <c r="E211" s="325" t="s">
        <v>47</v>
      </c>
      <c r="F211" s="192"/>
      <c r="G211" s="201">
        <v>1201009022</v>
      </c>
      <c r="H211" s="191" t="s">
        <v>1077</v>
      </c>
      <c r="I211" s="192" t="s">
        <v>101</v>
      </c>
      <c r="J211" s="203">
        <v>1</v>
      </c>
      <c r="K211" s="193">
        <v>8518.2000000000007</v>
      </c>
      <c r="L211" s="202">
        <v>8115.19</v>
      </c>
      <c r="M211" s="203">
        <v>10410.56</v>
      </c>
      <c r="N211" s="203" t="e">
        <v>#REF!</v>
      </c>
      <c r="O211" s="203">
        <v>10410.56</v>
      </c>
      <c r="P211" s="203"/>
    </row>
    <row r="212" spans="2:16" ht="38.25" x14ac:dyDescent="0.25">
      <c r="B212" s="192" t="s">
        <v>1040</v>
      </c>
      <c r="C212" s="192" t="s">
        <v>957</v>
      </c>
      <c r="D212" s="211" t="s">
        <v>46</v>
      </c>
      <c r="E212" s="325" t="s">
        <v>47</v>
      </c>
      <c r="F212" s="192"/>
      <c r="G212" s="201">
        <v>101565</v>
      </c>
      <c r="H212" s="191" t="s">
        <v>1384</v>
      </c>
      <c r="I212" s="192" t="s">
        <v>104</v>
      </c>
      <c r="J212" s="203">
        <v>56</v>
      </c>
      <c r="K212" s="193" t="s">
        <v>1385</v>
      </c>
      <c r="L212" s="202" t="s">
        <v>1386</v>
      </c>
      <c r="M212" s="203">
        <v>81.81</v>
      </c>
      <c r="N212" s="203" t="e">
        <v>#REF!</v>
      </c>
      <c r="O212" s="203">
        <v>4581.3599999999997</v>
      </c>
      <c r="P212" s="203"/>
    </row>
    <row r="213" spans="2:16" ht="38.25" x14ac:dyDescent="0.25">
      <c r="B213" s="192" t="s">
        <v>1041</v>
      </c>
      <c r="C213" s="192" t="s">
        <v>958</v>
      </c>
      <c r="D213" s="211" t="s">
        <v>46</v>
      </c>
      <c r="E213" s="325" t="s">
        <v>47</v>
      </c>
      <c r="F213" s="211"/>
      <c r="G213" s="201">
        <v>101563</v>
      </c>
      <c r="H213" s="191" t="s">
        <v>1387</v>
      </c>
      <c r="I213" s="192" t="s">
        <v>104</v>
      </c>
      <c r="J213" s="203">
        <v>26</v>
      </c>
      <c r="K213" s="193" t="s">
        <v>1388</v>
      </c>
      <c r="L213" s="202" t="s">
        <v>1389</v>
      </c>
      <c r="M213" s="203">
        <v>39.57</v>
      </c>
      <c r="N213" s="203" t="e">
        <v>#REF!</v>
      </c>
      <c r="O213" s="203">
        <v>1028.82</v>
      </c>
      <c r="P213" s="203"/>
    </row>
    <row r="214" spans="2:16" ht="38.25" x14ac:dyDescent="0.25">
      <c r="B214" s="192" t="s">
        <v>1042</v>
      </c>
      <c r="C214" s="192" t="s">
        <v>959</v>
      </c>
      <c r="D214" s="211" t="s">
        <v>46</v>
      </c>
      <c r="E214" s="325" t="s">
        <v>47</v>
      </c>
      <c r="F214" s="211"/>
      <c r="G214" s="201">
        <v>91926</v>
      </c>
      <c r="H214" s="191" t="s">
        <v>1390</v>
      </c>
      <c r="I214" s="192" t="s">
        <v>104</v>
      </c>
      <c r="J214" s="203">
        <v>40</v>
      </c>
      <c r="K214" s="193" t="s">
        <v>1391</v>
      </c>
      <c r="L214" s="202" t="s">
        <v>1392</v>
      </c>
      <c r="M214" s="203">
        <v>4.75</v>
      </c>
      <c r="N214" s="203" t="e">
        <v>#REF!</v>
      </c>
      <c r="O214" s="203">
        <v>190</v>
      </c>
      <c r="P214" s="203"/>
    </row>
    <row r="215" spans="2:16" ht="38.25" x14ac:dyDescent="0.25">
      <c r="B215" s="192" t="s">
        <v>1043</v>
      </c>
      <c r="C215" s="192" t="s">
        <v>960</v>
      </c>
      <c r="D215" s="211" t="s">
        <v>46</v>
      </c>
      <c r="E215" s="325" t="s">
        <v>47</v>
      </c>
      <c r="F215" s="211"/>
      <c r="G215" s="201">
        <v>91928</v>
      </c>
      <c r="H215" s="191" t="s">
        <v>1393</v>
      </c>
      <c r="I215" s="192" t="s">
        <v>104</v>
      </c>
      <c r="J215" s="203">
        <v>40</v>
      </c>
      <c r="K215" s="193" t="s">
        <v>1394</v>
      </c>
      <c r="L215" s="202" t="s">
        <v>1395</v>
      </c>
      <c r="M215" s="203">
        <v>7.3</v>
      </c>
      <c r="N215" s="203" t="e">
        <v>#REF!</v>
      </c>
      <c r="O215" s="203">
        <v>292</v>
      </c>
      <c r="P215" s="203"/>
    </row>
    <row r="216" spans="2:16" ht="38.25" x14ac:dyDescent="0.25">
      <c r="B216" s="192" t="s">
        <v>1044</v>
      </c>
      <c r="C216" s="192" t="s">
        <v>795</v>
      </c>
      <c r="D216" s="211" t="s">
        <v>46</v>
      </c>
      <c r="E216" s="325" t="s">
        <v>47</v>
      </c>
      <c r="F216" s="211" t="s">
        <v>1044</v>
      </c>
      <c r="G216" s="201">
        <v>91834</v>
      </c>
      <c r="H216" s="191" t="s">
        <v>1247</v>
      </c>
      <c r="I216" s="192" t="s">
        <v>104</v>
      </c>
      <c r="J216" s="203">
        <v>120</v>
      </c>
      <c r="K216" s="193" t="s">
        <v>1396</v>
      </c>
      <c r="L216" s="202" t="s">
        <v>1249</v>
      </c>
      <c r="M216" s="203">
        <v>12.44</v>
      </c>
      <c r="N216" s="203" t="e">
        <v>#REF!</v>
      </c>
      <c r="O216" s="203">
        <v>1492.8</v>
      </c>
      <c r="P216" s="203"/>
    </row>
    <row r="217" spans="2:16" x14ac:dyDescent="0.25">
      <c r="B217" s="192" t="s">
        <v>1045</v>
      </c>
      <c r="C217" s="192" t="s">
        <v>795</v>
      </c>
      <c r="D217" s="211" t="s">
        <v>46</v>
      </c>
      <c r="E217" s="325" t="s">
        <v>47</v>
      </c>
      <c r="F217" s="211" t="s">
        <v>1045</v>
      </c>
      <c r="G217" s="201">
        <v>2556</v>
      </c>
      <c r="H217" s="191" t="s">
        <v>1250</v>
      </c>
      <c r="I217" s="192" t="s">
        <v>1251</v>
      </c>
      <c r="J217" s="203">
        <v>9</v>
      </c>
      <c r="K217" s="193" t="s">
        <v>1397</v>
      </c>
      <c r="L217" s="202" t="s">
        <v>1253</v>
      </c>
      <c r="M217" s="203">
        <v>1.73</v>
      </c>
      <c r="N217" s="203" t="e">
        <v>#REF!</v>
      </c>
      <c r="O217" s="203">
        <v>15.57</v>
      </c>
      <c r="P217" s="203"/>
    </row>
    <row r="218" spans="2:16" ht="25.5" x14ac:dyDescent="0.25">
      <c r="B218" s="192" t="s">
        <v>1046</v>
      </c>
      <c r="C218" s="192" t="s">
        <v>795</v>
      </c>
      <c r="D218" s="211" t="s">
        <v>46</v>
      </c>
      <c r="E218" s="325" t="s">
        <v>47</v>
      </c>
      <c r="F218" s="211" t="s">
        <v>1046</v>
      </c>
      <c r="G218" s="201">
        <v>91999</v>
      </c>
      <c r="H218" s="191" t="s">
        <v>1254</v>
      </c>
      <c r="I218" s="192" t="s">
        <v>101</v>
      </c>
      <c r="J218" s="203">
        <v>2</v>
      </c>
      <c r="K218" s="193" t="s">
        <v>1398</v>
      </c>
      <c r="L218" s="202" t="s">
        <v>1256</v>
      </c>
      <c r="M218" s="203">
        <v>25.77</v>
      </c>
      <c r="N218" s="203" t="e">
        <v>#REF!</v>
      </c>
      <c r="O218" s="203">
        <v>51.54</v>
      </c>
      <c r="P218" s="203"/>
    </row>
    <row r="219" spans="2:16" ht="25.5" x14ac:dyDescent="0.25">
      <c r="B219" s="192" t="s">
        <v>1047</v>
      </c>
      <c r="C219" s="192" t="s">
        <v>795</v>
      </c>
      <c r="D219" s="211" t="s">
        <v>46</v>
      </c>
      <c r="E219" s="325" t="s">
        <v>47</v>
      </c>
      <c r="F219" s="211" t="s">
        <v>1047</v>
      </c>
      <c r="G219" s="201">
        <v>91953</v>
      </c>
      <c r="H219" s="191" t="s">
        <v>1257</v>
      </c>
      <c r="I219" s="192" t="s">
        <v>101</v>
      </c>
      <c r="J219" s="203">
        <v>1</v>
      </c>
      <c r="K219" s="193" t="s">
        <v>1399</v>
      </c>
      <c r="L219" s="202" t="s">
        <v>1259</v>
      </c>
      <c r="M219" s="203">
        <v>30.67</v>
      </c>
      <c r="N219" s="203" t="e">
        <v>#REF!</v>
      </c>
      <c r="O219" s="203">
        <v>30.67</v>
      </c>
      <c r="P219" s="203"/>
    </row>
    <row r="220" spans="2:16" ht="25.5" x14ac:dyDescent="0.25">
      <c r="B220" s="192" t="s">
        <v>1048</v>
      </c>
      <c r="C220" s="192" t="s">
        <v>795</v>
      </c>
      <c r="D220" s="211" t="s">
        <v>46</v>
      </c>
      <c r="E220" s="325" t="s">
        <v>47</v>
      </c>
      <c r="F220" s="211" t="s">
        <v>1048</v>
      </c>
      <c r="G220" s="201">
        <v>91967</v>
      </c>
      <c r="H220" s="191" t="s">
        <v>1260</v>
      </c>
      <c r="I220" s="192" t="s">
        <v>101</v>
      </c>
      <c r="J220" s="203">
        <v>1</v>
      </c>
      <c r="K220" s="193" t="s">
        <v>1400</v>
      </c>
      <c r="L220" s="202" t="s">
        <v>1262</v>
      </c>
      <c r="M220" s="203">
        <v>66.52</v>
      </c>
      <c r="N220" s="203" t="e">
        <v>#REF!</v>
      </c>
      <c r="O220" s="203">
        <v>66.52</v>
      </c>
      <c r="P220" s="203"/>
    </row>
    <row r="221" spans="2:16" ht="38.25" x14ac:dyDescent="0.25">
      <c r="B221" s="192" t="s">
        <v>1049</v>
      </c>
      <c r="C221" s="192" t="s">
        <v>795</v>
      </c>
      <c r="D221" s="211" t="s">
        <v>46</v>
      </c>
      <c r="E221" s="325" t="s">
        <v>48</v>
      </c>
      <c r="F221" s="211" t="s">
        <v>1049</v>
      </c>
      <c r="G221" s="201">
        <v>1201001000</v>
      </c>
      <c r="H221" s="191" t="s">
        <v>1401</v>
      </c>
      <c r="I221" s="192" t="s">
        <v>101</v>
      </c>
      <c r="J221" s="203">
        <v>2</v>
      </c>
      <c r="K221" s="193">
        <v>85.82</v>
      </c>
      <c r="L221" s="202">
        <v>73.760000000000005</v>
      </c>
      <c r="M221" s="203">
        <v>104.88</v>
      </c>
      <c r="N221" s="203" t="e">
        <v>#REF!</v>
      </c>
      <c r="O221" s="203">
        <v>209.76</v>
      </c>
      <c r="P221" s="203"/>
    </row>
    <row r="222" spans="2:16" ht="38.25" x14ac:dyDescent="0.25">
      <c r="B222" s="192" t="s">
        <v>1050</v>
      </c>
      <c r="C222" s="192" t="s">
        <v>795</v>
      </c>
      <c r="D222" s="211" t="s">
        <v>46</v>
      </c>
      <c r="E222" s="325" t="s">
        <v>47</v>
      </c>
      <c r="F222" s="211" t="s">
        <v>1050</v>
      </c>
      <c r="G222" s="201">
        <v>97586</v>
      </c>
      <c r="H222" s="191" t="s">
        <v>1266</v>
      </c>
      <c r="I222" s="192" t="s">
        <v>101</v>
      </c>
      <c r="J222" s="203">
        <v>7</v>
      </c>
      <c r="K222" s="193" t="s">
        <v>1402</v>
      </c>
      <c r="L222" s="202" t="s">
        <v>1268</v>
      </c>
      <c r="M222" s="203">
        <v>227.35</v>
      </c>
      <c r="N222" s="203" t="e">
        <v>#REF!</v>
      </c>
      <c r="O222" s="203">
        <v>1591.45</v>
      </c>
      <c r="P222" s="203"/>
    </row>
    <row r="223" spans="2:16" ht="25.5" x14ac:dyDescent="0.25">
      <c r="B223" s="192" t="s">
        <v>1051</v>
      </c>
      <c r="C223" s="192" t="s">
        <v>795</v>
      </c>
      <c r="D223" s="211" t="s">
        <v>46</v>
      </c>
      <c r="E223" s="325" t="s">
        <v>47</v>
      </c>
      <c r="F223" s="211" t="s">
        <v>1051</v>
      </c>
      <c r="G223" s="201">
        <v>93665</v>
      </c>
      <c r="H223" s="191" t="s">
        <v>1269</v>
      </c>
      <c r="I223" s="192" t="s">
        <v>101</v>
      </c>
      <c r="J223" s="203">
        <v>3</v>
      </c>
      <c r="K223" s="193" t="s">
        <v>1403</v>
      </c>
      <c r="L223" s="202" t="s">
        <v>1271</v>
      </c>
      <c r="M223" s="203">
        <v>83.65</v>
      </c>
      <c r="N223" s="203" t="e">
        <v>#REF!</v>
      </c>
      <c r="O223" s="203">
        <v>250.95</v>
      </c>
      <c r="P223" s="203"/>
    </row>
    <row r="224" spans="2:16" x14ac:dyDescent="0.25">
      <c r="B224" s="346" t="s">
        <v>1052</v>
      </c>
      <c r="C224" s="346"/>
      <c r="D224" s="346"/>
      <c r="E224" s="347"/>
      <c r="F224" s="346"/>
      <c r="G224" s="346"/>
      <c r="H224" s="343" t="s">
        <v>507</v>
      </c>
      <c r="I224" s="348"/>
      <c r="J224" s="349"/>
      <c r="K224" s="350"/>
      <c r="L224" s="350"/>
      <c r="M224" s="349"/>
      <c r="N224" s="349" t="e">
        <v>#REF!</v>
      </c>
      <c r="O224" s="351"/>
      <c r="P224" s="203"/>
    </row>
    <row r="225" spans="2:18" ht="51" x14ac:dyDescent="0.25">
      <c r="B225" s="192" t="s">
        <v>1053</v>
      </c>
      <c r="C225" s="192" t="s">
        <v>796</v>
      </c>
      <c r="D225" s="211" t="s">
        <v>46</v>
      </c>
      <c r="E225" s="325" t="s">
        <v>47</v>
      </c>
      <c r="F225" s="211" t="s">
        <v>1053</v>
      </c>
      <c r="G225" s="201">
        <v>91785</v>
      </c>
      <c r="H225" s="191" t="s">
        <v>1272</v>
      </c>
      <c r="I225" s="192" t="s">
        <v>104</v>
      </c>
      <c r="J225" s="203">
        <v>35</v>
      </c>
      <c r="K225" s="193" t="s">
        <v>1404</v>
      </c>
      <c r="L225" s="202" t="s">
        <v>1274</v>
      </c>
      <c r="M225" s="203">
        <v>52.35</v>
      </c>
      <c r="N225" s="203" t="e">
        <v>#REF!</v>
      </c>
      <c r="O225" s="203">
        <v>1832.25</v>
      </c>
      <c r="P225" s="203"/>
    </row>
    <row r="226" spans="2:18" ht="25.5" x14ac:dyDescent="0.25">
      <c r="B226" s="192" t="s">
        <v>1054</v>
      </c>
      <c r="C226" s="192" t="s">
        <v>795</v>
      </c>
      <c r="D226" s="211" t="s">
        <v>46</v>
      </c>
      <c r="E226" s="325" t="s">
        <v>47</v>
      </c>
      <c r="F226" s="211" t="s">
        <v>1054</v>
      </c>
      <c r="G226" s="201">
        <v>86910</v>
      </c>
      <c r="H226" s="191" t="s">
        <v>1275</v>
      </c>
      <c r="I226" s="192" t="s">
        <v>101</v>
      </c>
      <c r="J226" s="203">
        <v>2</v>
      </c>
      <c r="K226" s="339" t="s">
        <v>1405</v>
      </c>
      <c r="L226" s="202" t="s">
        <v>1277</v>
      </c>
      <c r="M226" s="203">
        <v>122.74</v>
      </c>
      <c r="N226" s="203" t="e">
        <v>#REF!</v>
      </c>
      <c r="O226" s="203">
        <v>245.48</v>
      </c>
      <c r="P226" s="203"/>
    </row>
    <row r="227" spans="2:18" x14ac:dyDescent="0.25">
      <c r="B227" s="346" t="s">
        <v>1055</v>
      </c>
      <c r="C227" s="346"/>
      <c r="D227" s="346"/>
      <c r="E227" s="347"/>
      <c r="F227" s="346"/>
      <c r="G227" s="346"/>
      <c r="H227" s="343" t="s">
        <v>508</v>
      </c>
      <c r="I227" s="348"/>
      <c r="J227" s="349"/>
      <c r="K227" s="350"/>
      <c r="L227" s="350"/>
      <c r="M227" s="349"/>
      <c r="N227" s="349" t="e">
        <v>#REF!</v>
      </c>
      <c r="O227" s="351"/>
      <c r="P227" s="203"/>
    </row>
    <row r="228" spans="2:18" ht="25.5" x14ac:dyDescent="0.25">
      <c r="B228" s="192" t="s">
        <v>1056</v>
      </c>
      <c r="C228" s="192" t="s">
        <v>795</v>
      </c>
      <c r="D228" s="211" t="s">
        <v>46</v>
      </c>
      <c r="E228" s="325" t="s">
        <v>47</v>
      </c>
      <c r="F228" s="211" t="s">
        <v>1056</v>
      </c>
      <c r="G228" s="201">
        <v>89512</v>
      </c>
      <c r="H228" s="191" t="s">
        <v>1278</v>
      </c>
      <c r="I228" s="192" t="s">
        <v>104</v>
      </c>
      <c r="J228" s="203">
        <v>14</v>
      </c>
      <c r="K228" s="339" t="s">
        <v>1406</v>
      </c>
      <c r="L228" s="202" t="s">
        <v>1280</v>
      </c>
      <c r="M228" s="203">
        <v>68.53</v>
      </c>
      <c r="N228" s="203" t="e">
        <v>#REF!</v>
      </c>
      <c r="O228" s="203">
        <v>959.42</v>
      </c>
      <c r="P228" s="203"/>
    </row>
    <row r="229" spans="2:18" ht="38.25" x14ac:dyDescent="0.25">
      <c r="B229" s="192" t="s">
        <v>1057</v>
      </c>
      <c r="C229" s="192" t="s">
        <v>795</v>
      </c>
      <c r="D229" s="211" t="s">
        <v>46</v>
      </c>
      <c r="E229" s="325" t="s">
        <v>47</v>
      </c>
      <c r="F229" s="211" t="s">
        <v>1057</v>
      </c>
      <c r="G229" s="201">
        <v>99268</v>
      </c>
      <c r="H229" s="191" t="s">
        <v>1281</v>
      </c>
      <c r="I229" s="192" t="s">
        <v>101</v>
      </c>
      <c r="J229" s="203">
        <v>2</v>
      </c>
      <c r="K229" s="339" t="s">
        <v>1407</v>
      </c>
      <c r="L229" s="202" t="s">
        <v>1283</v>
      </c>
      <c r="M229" s="203">
        <v>583.23</v>
      </c>
      <c r="N229" s="203" t="e">
        <v>#REF!</v>
      </c>
      <c r="O229" s="203">
        <v>1166.46</v>
      </c>
      <c r="P229" s="203"/>
    </row>
    <row r="230" spans="2:18" ht="38.25" x14ac:dyDescent="0.25">
      <c r="B230" s="192" t="s">
        <v>1058</v>
      </c>
      <c r="C230" s="192" t="s">
        <v>796</v>
      </c>
      <c r="D230" s="211" t="s">
        <v>46</v>
      </c>
      <c r="E230" s="325" t="s">
        <v>47</v>
      </c>
      <c r="F230" s="211" t="s">
        <v>1058</v>
      </c>
      <c r="G230" s="201">
        <v>99251</v>
      </c>
      <c r="H230" s="191" t="s">
        <v>1408</v>
      </c>
      <c r="I230" s="192" t="s">
        <v>101</v>
      </c>
      <c r="J230" s="203">
        <v>2</v>
      </c>
      <c r="K230" s="339" t="s">
        <v>1409</v>
      </c>
      <c r="L230" s="202" t="s">
        <v>1410</v>
      </c>
      <c r="M230" s="203">
        <v>337.04</v>
      </c>
      <c r="N230" s="203" t="e">
        <v>#REF!</v>
      </c>
      <c r="O230" s="203">
        <v>674.08</v>
      </c>
      <c r="P230" s="203"/>
    </row>
    <row r="231" spans="2:18" x14ac:dyDescent="0.25">
      <c r="B231" s="346" t="s">
        <v>1059</v>
      </c>
      <c r="C231" s="346"/>
      <c r="D231" s="346"/>
      <c r="E231" s="347"/>
      <c r="F231" s="346"/>
      <c r="G231" s="346"/>
      <c r="H231" s="343" t="s">
        <v>509</v>
      </c>
      <c r="I231" s="348"/>
      <c r="J231" s="349"/>
      <c r="K231" s="350"/>
      <c r="L231" s="350"/>
      <c r="M231" s="349"/>
      <c r="N231" s="349" t="e">
        <v>#REF!</v>
      </c>
      <c r="O231" s="351"/>
      <c r="P231" s="203"/>
    </row>
    <row r="232" spans="2:18" ht="38.25" x14ac:dyDescent="0.25">
      <c r="B232" s="192" t="s">
        <v>1060</v>
      </c>
      <c r="C232" s="192" t="s">
        <v>795</v>
      </c>
      <c r="D232" s="211" t="s">
        <v>46</v>
      </c>
      <c r="E232" s="325" t="s">
        <v>47</v>
      </c>
      <c r="F232" s="211" t="s">
        <v>1060</v>
      </c>
      <c r="G232" s="201">
        <v>94990</v>
      </c>
      <c r="H232" s="191" t="s">
        <v>1284</v>
      </c>
      <c r="I232" s="192" t="s">
        <v>1096</v>
      </c>
      <c r="J232" s="203">
        <v>2.4348000000000001</v>
      </c>
      <c r="K232" s="339" t="s">
        <v>1411</v>
      </c>
      <c r="L232" s="202" t="s">
        <v>1286</v>
      </c>
      <c r="M232" s="203">
        <v>933.38</v>
      </c>
      <c r="N232" s="203" t="e">
        <v>#REF!</v>
      </c>
      <c r="O232" s="203">
        <v>2272.59</v>
      </c>
      <c r="P232" s="203"/>
    </row>
    <row r="233" spans="2:18" ht="38.25" x14ac:dyDescent="0.25">
      <c r="B233" s="192" t="s">
        <v>1061</v>
      </c>
      <c r="C233" s="192" t="s">
        <v>795</v>
      </c>
      <c r="D233" s="211" t="s">
        <v>46</v>
      </c>
      <c r="E233" s="325" t="s">
        <v>47</v>
      </c>
      <c r="F233" s="211" t="s">
        <v>1061</v>
      </c>
      <c r="G233" s="201">
        <v>87255</v>
      </c>
      <c r="H233" s="191" t="s">
        <v>1287</v>
      </c>
      <c r="I233" s="192" t="s">
        <v>38</v>
      </c>
      <c r="J233" s="203">
        <v>6.38</v>
      </c>
      <c r="K233" s="339" t="s">
        <v>1412</v>
      </c>
      <c r="L233" s="202" t="s">
        <v>1289</v>
      </c>
      <c r="M233" s="203">
        <v>132.55000000000001</v>
      </c>
      <c r="N233" s="203" t="e">
        <v>#REF!</v>
      </c>
      <c r="O233" s="203">
        <v>845.66</v>
      </c>
      <c r="P233" s="203"/>
    </row>
    <row r="234" spans="2:18" ht="25.5" x14ac:dyDescent="0.25">
      <c r="B234" s="192" t="s">
        <v>1062</v>
      </c>
      <c r="C234" s="192" t="s">
        <v>795</v>
      </c>
      <c r="D234" s="211" t="s">
        <v>46</v>
      </c>
      <c r="E234" s="325" t="s">
        <v>47</v>
      </c>
      <c r="F234" s="211" t="s">
        <v>1062</v>
      </c>
      <c r="G234" s="201">
        <v>92396</v>
      </c>
      <c r="H234" s="191" t="s">
        <v>1290</v>
      </c>
      <c r="I234" s="192" t="s">
        <v>38</v>
      </c>
      <c r="J234" s="203">
        <v>114.89</v>
      </c>
      <c r="K234" s="339" t="s">
        <v>1413</v>
      </c>
      <c r="L234" s="202" t="s">
        <v>1292</v>
      </c>
      <c r="M234" s="203">
        <v>86.19</v>
      </c>
      <c r="N234" s="203" t="e">
        <v>#REF!</v>
      </c>
      <c r="O234" s="203">
        <v>9902.36</v>
      </c>
      <c r="P234" s="203"/>
    </row>
    <row r="235" spans="2:18" ht="25.5" x14ac:dyDescent="0.25">
      <c r="B235" s="192" t="s">
        <v>1063</v>
      </c>
      <c r="C235" s="192" t="s">
        <v>796</v>
      </c>
      <c r="D235" s="211" t="s">
        <v>46</v>
      </c>
      <c r="E235" s="325" t="s">
        <v>47</v>
      </c>
      <c r="F235" s="211" t="s">
        <v>1063</v>
      </c>
      <c r="G235" s="201">
        <v>95875</v>
      </c>
      <c r="H235" s="191" t="s">
        <v>1414</v>
      </c>
      <c r="I235" s="192" t="s">
        <v>1098</v>
      </c>
      <c r="J235" s="203">
        <v>9306.0899999999983</v>
      </c>
      <c r="K235" s="339" t="s">
        <v>1415</v>
      </c>
      <c r="L235" s="202" t="s">
        <v>1416</v>
      </c>
      <c r="M235" s="203">
        <v>2.89</v>
      </c>
      <c r="N235" s="203" t="e">
        <v>#REF!</v>
      </c>
      <c r="O235" s="203">
        <v>26894.6</v>
      </c>
      <c r="P235" s="203"/>
    </row>
    <row r="236" spans="2:18" x14ac:dyDescent="0.25">
      <c r="B236" s="346" t="s">
        <v>1064</v>
      </c>
      <c r="C236" s="346"/>
      <c r="D236" s="346"/>
      <c r="E236" s="347"/>
      <c r="F236" s="346"/>
      <c r="G236" s="346"/>
      <c r="H236" s="343" t="s">
        <v>106</v>
      </c>
      <c r="I236" s="348"/>
      <c r="J236" s="349"/>
      <c r="K236" s="350"/>
      <c r="L236" s="350"/>
      <c r="M236" s="349"/>
      <c r="N236" s="349" t="e">
        <v>#REF!</v>
      </c>
      <c r="O236" s="351"/>
      <c r="P236" s="203"/>
    </row>
    <row r="237" spans="2:18" ht="25.5" x14ac:dyDescent="0.25">
      <c r="B237" s="192" t="s">
        <v>1065</v>
      </c>
      <c r="C237" s="192" t="s">
        <v>795</v>
      </c>
      <c r="D237" s="211" t="s">
        <v>46</v>
      </c>
      <c r="E237" s="325" t="s">
        <v>47</v>
      </c>
      <c r="F237" s="211" t="s">
        <v>1065</v>
      </c>
      <c r="G237" s="201">
        <v>88485</v>
      </c>
      <c r="H237" s="191" t="s">
        <v>1293</v>
      </c>
      <c r="I237" s="192" t="s">
        <v>38</v>
      </c>
      <c r="J237" s="203">
        <v>144.93600000000001</v>
      </c>
      <c r="K237" s="339" t="s">
        <v>1094</v>
      </c>
      <c r="L237" s="202" t="s">
        <v>1295</v>
      </c>
      <c r="M237" s="203">
        <v>3.26</v>
      </c>
      <c r="N237" s="203" t="e">
        <v>#REF!</v>
      </c>
      <c r="O237" s="203">
        <v>472.49</v>
      </c>
      <c r="P237" s="203"/>
    </row>
    <row r="238" spans="2:18" ht="25.5" x14ac:dyDescent="0.25">
      <c r="B238" s="192" t="s">
        <v>1066</v>
      </c>
      <c r="C238" s="192" t="s">
        <v>795</v>
      </c>
      <c r="D238" s="211" t="s">
        <v>46</v>
      </c>
      <c r="E238" s="325" t="s">
        <v>47</v>
      </c>
      <c r="F238" s="211" t="s">
        <v>1066</v>
      </c>
      <c r="G238" s="201">
        <v>88489</v>
      </c>
      <c r="H238" s="191" t="s">
        <v>1173</v>
      </c>
      <c r="I238" s="192" t="s">
        <v>38</v>
      </c>
      <c r="J238" s="203">
        <v>79.968000000000004</v>
      </c>
      <c r="K238" s="339" t="s">
        <v>1363</v>
      </c>
      <c r="L238" s="202" t="s">
        <v>1175</v>
      </c>
      <c r="M238" s="203">
        <v>18.100000000000001</v>
      </c>
      <c r="N238" s="203" t="e">
        <v>#REF!</v>
      </c>
      <c r="O238" s="203">
        <v>1447.42</v>
      </c>
      <c r="P238" s="203"/>
    </row>
    <row r="239" spans="2:18" ht="38.25" x14ac:dyDescent="0.25">
      <c r="B239" s="192" t="s">
        <v>1067</v>
      </c>
      <c r="C239" s="515" t="s">
        <v>795</v>
      </c>
      <c r="D239" s="516" t="s">
        <v>46</v>
      </c>
      <c r="E239" s="517" t="s">
        <v>47</v>
      </c>
      <c r="F239" s="516" t="s">
        <v>1067</v>
      </c>
      <c r="G239" s="518">
        <v>100734</v>
      </c>
      <c r="H239" s="519" t="s">
        <v>1296</v>
      </c>
      <c r="I239" s="515" t="s">
        <v>38</v>
      </c>
      <c r="J239" s="520">
        <v>231.02</v>
      </c>
      <c r="K239" s="339" t="s">
        <v>1417</v>
      </c>
      <c r="L239" s="521" t="s">
        <v>1298</v>
      </c>
      <c r="M239" s="520">
        <v>16.87</v>
      </c>
      <c r="N239" s="520" t="e">
        <v>#REF!</v>
      </c>
      <c r="O239" s="520">
        <v>3897.3</v>
      </c>
      <c r="P239" s="203"/>
      <c r="R239" s="513"/>
    </row>
    <row r="240" spans="2:18" x14ac:dyDescent="0.25">
      <c r="B240" s="192"/>
      <c r="C240" s="192"/>
      <c r="D240" s="192"/>
      <c r="E240" s="325"/>
      <c r="F240" s="192"/>
      <c r="G240" s="201"/>
      <c r="H240" s="191"/>
      <c r="I240" s="344"/>
      <c r="J240" s="345"/>
      <c r="K240" s="204"/>
      <c r="L240" s="204"/>
      <c r="M240" s="345"/>
      <c r="N240" s="345"/>
      <c r="O240" s="205"/>
      <c r="P240" s="205"/>
    </row>
    <row r="241" spans="1:17" x14ac:dyDescent="0.25">
      <c r="B241" s="53" t="s">
        <v>297</v>
      </c>
      <c r="C241" s="402"/>
      <c r="D241" s="52"/>
      <c r="E241" s="324"/>
      <c r="F241" s="52"/>
      <c r="G241" s="52"/>
      <c r="H241" s="107" t="s">
        <v>799</v>
      </c>
      <c r="I241" s="197"/>
      <c r="J241" s="198"/>
      <c r="K241" s="199"/>
      <c r="L241" s="199"/>
      <c r="M241" s="198"/>
      <c r="N241" s="198"/>
      <c r="O241" s="200">
        <v>277532.26</v>
      </c>
      <c r="P241" s="205"/>
    </row>
    <row r="242" spans="1:17" ht="38.25" x14ac:dyDescent="0.25">
      <c r="B242" s="192" t="s">
        <v>298</v>
      </c>
      <c r="C242" s="192" t="s">
        <v>796</v>
      </c>
      <c r="D242" s="192" t="s">
        <v>46</v>
      </c>
      <c r="E242" s="325" t="s">
        <v>47</v>
      </c>
      <c r="F242" s="192" t="s">
        <v>298</v>
      </c>
      <c r="G242" s="201">
        <v>94267</v>
      </c>
      <c r="H242" s="191" t="s">
        <v>1299</v>
      </c>
      <c r="I242" s="192" t="s">
        <v>104</v>
      </c>
      <c r="J242" s="203">
        <v>336.15999999999997</v>
      </c>
      <c r="K242" s="339" t="s">
        <v>1418</v>
      </c>
      <c r="L242" s="202" t="s">
        <v>1301</v>
      </c>
      <c r="M242" s="203">
        <v>65.95</v>
      </c>
      <c r="N242" s="203" t="e">
        <v>#REF!</v>
      </c>
      <c r="O242" s="203">
        <v>22169.75</v>
      </c>
      <c r="P242" s="205"/>
    </row>
    <row r="243" spans="1:17" ht="25.5" x14ac:dyDescent="0.25">
      <c r="B243" s="192" t="s">
        <v>299</v>
      </c>
      <c r="C243" s="192" t="s">
        <v>957</v>
      </c>
      <c r="D243" s="192" t="s">
        <v>46</v>
      </c>
      <c r="E243" s="325" t="s">
        <v>47</v>
      </c>
      <c r="F243" s="192"/>
      <c r="G243" s="201">
        <v>102498</v>
      </c>
      <c r="H243" s="191" t="s">
        <v>1419</v>
      </c>
      <c r="I243" s="192" t="s">
        <v>104</v>
      </c>
      <c r="J243" s="203">
        <v>336.15999999999997</v>
      </c>
      <c r="K243" s="339" t="s">
        <v>1420</v>
      </c>
      <c r="L243" s="202" t="s">
        <v>1421</v>
      </c>
      <c r="M243" s="203">
        <v>1.72</v>
      </c>
      <c r="N243" s="203" t="e">
        <v>#REF!</v>
      </c>
      <c r="O243" s="203">
        <v>578.19000000000005</v>
      </c>
      <c r="P243" s="205"/>
    </row>
    <row r="244" spans="1:17" ht="25.5" x14ac:dyDescent="0.25">
      <c r="B244" s="192" t="s">
        <v>632</v>
      </c>
      <c r="C244" s="192" t="s">
        <v>796</v>
      </c>
      <c r="D244" s="192" t="s">
        <v>46</v>
      </c>
      <c r="E244" s="325" t="s">
        <v>47</v>
      </c>
      <c r="F244" s="192" t="s">
        <v>632</v>
      </c>
      <c r="G244" s="201">
        <v>95879</v>
      </c>
      <c r="H244" s="191" t="s">
        <v>1302</v>
      </c>
      <c r="I244" s="192" t="s">
        <v>921</v>
      </c>
      <c r="J244" s="203">
        <v>7325.27</v>
      </c>
      <c r="K244" s="339" t="s">
        <v>1422</v>
      </c>
      <c r="L244" s="202" t="s">
        <v>1304</v>
      </c>
      <c r="M244" s="203">
        <v>1.63</v>
      </c>
      <c r="N244" s="203" t="e">
        <v>#REF!</v>
      </c>
      <c r="O244" s="203">
        <v>11940.19</v>
      </c>
      <c r="P244" s="205"/>
    </row>
    <row r="245" spans="1:17" ht="25.5" x14ac:dyDescent="0.25">
      <c r="B245" s="192" t="s">
        <v>794</v>
      </c>
      <c r="C245" s="192" t="s">
        <v>796</v>
      </c>
      <c r="D245" s="192" t="s">
        <v>46</v>
      </c>
      <c r="E245" s="325" t="s">
        <v>47</v>
      </c>
      <c r="F245" s="192" t="s">
        <v>794</v>
      </c>
      <c r="G245" s="201">
        <v>94265</v>
      </c>
      <c r="H245" s="191" t="s">
        <v>1305</v>
      </c>
      <c r="I245" s="192" t="s">
        <v>104</v>
      </c>
      <c r="J245" s="203">
        <v>1831.55</v>
      </c>
      <c r="K245" s="339" t="s">
        <v>1423</v>
      </c>
      <c r="L245" s="202" t="s">
        <v>1307</v>
      </c>
      <c r="M245" s="203">
        <v>55.03</v>
      </c>
      <c r="N245" s="203" t="e">
        <v>#REF!</v>
      </c>
      <c r="O245" s="203">
        <v>100790.19</v>
      </c>
      <c r="P245" s="205"/>
    </row>
    <row r="246" spans="1:17" ht="25.5" x14ac:dyDescent="0.25">
      <c r="B246" s="192" t="s">
        <v>961</v>
      </c>
      <c r="C246" s="192" t="s">
        <v>796</v>
      </c>
      <c r="D246" s="192" t="s">
        <v>46</v>
      </c>
      <c r="E246" s="325" t="s">
        <v>47</v>
      </c>
      <c r="F246" s="192" t="s">
        <v>961</v>
      </c>
      <c r="G246" s="201">
        <v>94289</v>
      </c>
      <c r="H246" s="191" t="s">
        <v>1308</v>
      </c>
      <c r="I246" s="192" t="s">
        <v>104</v>
      </c>
      <c r="J246" s="203">
        <v>2124.33</v>
      </c>
      <c r="K246" s="339" t="s">
        <v>1424</v>
      </c>
      <c r="L246" s="202" t="s">
        <v>1310</v>
      </c>
      <c r="M246" s="203">
        <v>66.87</v>
      </c>
      <c r="N246" s="203" t="e">
        <v>#REF!</v>
      </c>
      <c r="O246" s="203">
        <v>142053.94</v>
      </c>
      <c r="P246" s="205"/>
    </row>
    <row r="247" spans="1:17" x14ac:dyDescent="0.25">
      <c r="B247" s="192"/>
      <c r="C247" s="192"/>
      <c r="D247" s="192"/>
      <c r="E247" s="325"/>
      <c r="F247" s="192"/>
      <c r="G247" s="201"/>
      <c r="H247" s="191"/>
      <c r="I247" s="344"/>
      <c r="J247" s="345"/>
      <c r="K247" s="204"/>
      <c r="L247" s="204"/>
      <c r="M247" s="345"/>
      <c r="N247" s="345" t="e">
        <v>#REF!</v>
      </c>
      <c r="O247" s="205"/>
      <c r="P247" s="205"/>
    </row>
    <row r="248" spans="1:17" x14ac:dyDescent="0.25">
      <c r="A248" s="73" t="s">
        <v>424</v>
      </c>
      <c r="B248" s="53" t="s">
        <v>800</v>
      </c>
      <c r="C248" s="53"/>
      <c r="D248" s="53"/>
      <c r="E248" s="326"/>
      <c r="F248" s="53"/>
      <c r="G248" s="53"/>
      <c r="H248" s="54" t="s">
        <v>105</v>
      </c>
      <c r="I248" s="207"/>
      <c r="J248" s="209"/>
      <c r="K248" s="208"/>
      <c r="L248" s="208"/>
      <c r="M248" s="209"/>
      <c r="N248" s="209"/>
      <c r="O248" s="210">
        <v>100259.81</v>
      </c>
      <c r="P248" s="210" t="e">
        <v>#REF!</v>
      </c>
    </row>
    <row r="249" spans="1:17" x14ac:dyDescent="0.25">
      <c r="B249" s="158" t="s">
        <v>801</v>
      </c>
      <c r="C249" s="158"/>
      <c r="D249" s="158"/>
      <c r="E249" s="327"/>
      <c r="F249" s="158"/>
      <c r="G249" s="158"/>
      <c r="H249" s="159" t="s">
        <v>510</v>
      </c>
      <c r="I249" s="212"/>
      <c r="J249" s="214"/>
      <c r="K249" s="213"/>
      <c r="L249" s="213"/>
      <c r="M249" s="214"/>
      <c r="N249" s="214"/>
      <c r="O249" s="328"/>
      <c r="P249" s="206" t="e">
        <v>#REF!</v>
      </c>
    </row>
    <row r="250" spans="1:17" x14ac:dyDescent="0.25">
      <c r="B250" s="192" t="s">
        <v>802</v>
      </c>
      <c r="C250" s="192" t="s">
        <v>795</v>
      </c>
      <c r="D250" s="192" t="s">
        <v>46</v>
      </c>
      <c r="E250" s="325" t="s">
        <v>49</v>
      </c>
      <c r="F250" s="192" t="s">
        <v>802</v>
      </c>
      <c r="G250" s="201" t="s">
        <v>266</v>
      </c>
      <c r="H250" s="191" t="s">
        <v>512</v>
      </c>
      <c r="I250" s="192" t="s">
        <v>104</v>
      </c>
      <c r="J250" s="203">
        <v>40</v>
      </c>
      <c r="K250" s="193">
        <v>63.910000000000004</v>
      </c>
      <c r="L250" s="202">
        <v>33.24</v>
      </c>
      <c r="M250" s="203">
        <v>78.099999999999994</v>
      </c>
      <c r="N250" s="203" t="e">
        <v>#REF!</v>
      </c>
      <c r="O250" s="203">
        <v>3124</v>
      </c>
      <c r="P250" s="203" t="e">
        <v>#REF!</v>
      </c>
    </row>
    <row r="251" spans="1:17" ht="25.5" x14ac:dyDescent="0.25">
      <c r="B251" s="192" t="s">
        <v>964</v>
      </c>
      <c r="C251" s="192" t="s">
        <v>796</v>
      </c>
      <c r="D251" s="192" t="s">
        <v>46</v>
      </c>
      <c r="E251" s="325" t="s">
        <v>49</v>
      </c>
      <c r="F251" s="211" t="s">
        <v>964</v>
      </c>
      <c r="G251" s="201" t="s">
        <v>966</v>
      </c>
      <c r="H251" s="191" t="s">
        <v>965</v>
      </c>
      <c r="I251" s="192" t="s">
        <v>104</v>
      </c>
      <c r="J251" s="203">
        <v>1</v>
      </c>
      <c r="K251" s="193">
        <v>125.45</v>
      </c>
      <c r="L251" s="202">
        <v>0</v>
      </c>
      <c r="M251" s="203">
        <v>153.31</v>
      </c>
      <c r="N251" s="203" t="e">
        <v>#REF!</v>
      </c>
      <c r="O251" s="203">
        <v>153.31</v>
      </c>
      <c r="P251" s="203"/>
    </row>
    <row r="252" spans="1:17" x14ac:dyDescent="0.25">
      <c r="B252" s="158" t="s">
        <v>803</v>
      </c>
      <c r="C252" s="158"/>
      <c r="D252" s="158"/>
      <c r="E252" s="327"/>
      <c r="F252" s="158"/>
      <c r="G252" s="158"/>
      <c r="H252" s="159" t="s">
        <v>404</v>
      </c>
      <c r="I252" s="212"/>
      <c r="J252" s="214"/>
      <c r="K252" s="213"/>
      <c r="L252" s="213"/>
      <c r="M252" s="214"/>
      <c r="N252" s="214"/>
      <c r="O252" s="328"/>
      <c r="P252" s="206" t="e">
        <v>#REF!</v>
      </c>
      <c r="Q252" s="503">
        <v>4.6619106476934818E-2</v>
      </c>
    </row>
    <row r="253" spans="1:17" x14ac:dyDescent="0.25">
      <c r="B253" s="192" t="s">
        <v>804</v>
      </c>
      <c r="C253" s="192" t="s">
        <v>795</v>
      </c>
      <c r="D253" s="192" t="s">
        <v>46</v>
      </c>
      <c r="E253" s="325" t="s">
        <v>47</v>
      </c>
      <c r="F253" s="192" t="s">
        <v>804</v>
      </c>
      <c r="G253" s="201">
        <v>90777</v>
      </c>
      <c r="H253" s="191" t="s">
        <v>1311</v>
      </c>
      <c r="I253" s="192" t="s">
        <v>1312</v>
      </c>
      <c r="J253" s="203">
        <v>288</v>
      </c>
      <c r="K253" s="339" t="s">
        <v>1425</v>
      </c>
      <c r="L253" s="202" t="s">
        <v>1314</v>
      </c>
      <c r="M253" s="203">
        <v>136.85</v>
      </c>
      <c r="N253" s="203" t="e">
        <v>#REF!</v>
      </c>
      <c r="O253" s="203">
        <v>39412.800000000003</v>
      </c>
      <c r="P253" s="206"/>
    </row>
    <row r="254" spans="1:17" x14ac:dyDescent="0.25">
      <c r="B254" s="192" t="s">
        <v>805</v>
      </c>
      <c r="C254" s="192" t="s">
        <v>795</v>
      </c>
      <c r="D254" s="192" t="s">
        <v>46</v>
      </c>
      <c r="E254" s="325" t="s">
        <v>47</v>
      </c>
      <c r="F254" s="192" t="s">
        <v>805</v>
      </c>
      <c r="G254" s="201">
        <v>90776</v>
      </c>
      <c r="H254" s="191" t="s">
        <v>1315</v>
      </c>
      <c r="I254" s="192" t="s">
        <v>1312</v>
      </c>
      <c r="J254" s="203">
        <v>960</v>
      </c>
      <c r="K254" s="339" t="s">
        <v>1426</v>
      </c>
      <c r="L254" s="202" t="s">
        <v>1317</v>
      </c>
      <c r="M254" s="203">
        <v>32.880000000000003</v>
      </c>
      <c r="N254" s="203" t="e">
        <v>#REF!</v>
      </c>
      <c r="O254" s="203">
        <v>31564.799999999999</v>
      </c>
      <c r="P254" s="206"/>
    </row>
    <row r="255" spans="1:17" x14ac:dyDescent="0.25">
      <c r="B255" s="192" t="s">
        <v>806</v>
      </c>
      <c r="C255" s="192" t="s">
        <v>795</v>
      </c>
      <c r="D255" s="192" t="s">
        <v>46</v>
      </c>
      <c r="E255" s="325" t="s">
        <v>47</v>
      </c>
      <c r="F255" s="192" t="s">
        <v>806</v>
      </c>
      <c r="G255" s="201">
        <v>88326</v>
      </c>
      <c r="H255" s="191" t="s">
        <v>1318</v>
      </c>
      <c r="I255" s="192" t="s">
        <v>1312</v>
      </c>
      <c r="J255" s="203">
        <v>192</v>
      </c>
      <c r="K255" s="339" t="s">
        <v>1427</v>
      </c>
      <c r="L255" s="202" t="s">
        <v>1319</v>
      </c>
      <c r="M255" s="203">
        <v>28.86</v>
      </c>
      <c r="N255" s="203" t="e">
        <v>#REF!</v>
      </c>
      <c r="O255" s="203">
        <v>5541.12</v>
      </c>
      <c r="P255" s="203" t="e">
        <v>#REF!</v>
      </c>
    </row>
    <row r="256" spans="1:17" x14ac:dyDescent="0.25">
      <c r="B256" s="192" t="s">
        <v>807</v>
      </c>
      <c r="C256" s="192" t="s">
        <v>795</v>
      </c>
      <c r="D256" s="192" t="s">
        <v>46</v>
      </c>
      <c r="E256" s="325" t="s">
        <v>47</v>
      </c>
      <c r="F256" s="192" t="s">
        <v>807</v>
      </c>
      <c r="G256" s="201">
        <v>100289</v>
      </c>
      <c r="H256" s="191" t="s">
        <v>1320</v>
      </c>
      <c r="I256" s="192" t="s">
        <v>1312</v>
      </c>
      <c r="J256" s="203">
        <v>192</v>
      </c>
      <c r="K256" s="339" t="s">
        <v>1428</v>
      </c>
      <c r="L256" s="202" t="s">
        <v>1321</v>
      </c>
      <c r="M256" s="203">
        <v>22.86</v>
      </c>
      <c r="N256" s="203" t="e">
        <v>#REF!</v>
      </c>
      <c r="O256" s="203">
        <v>4389.12</v>
      </c>
      <c r="P256" s="203" t="e">
        <v>#REF!</v>
      </c>
    </row>
    <row r="257" spans="2:18" x14ac:dyDescent="0.25">
      <c r="B257" s="192" t="s">
        <v>808</v>
      </c>
      <c r="C257" s="192" t="s">
        <v>795</v>
      </c>
      <c r="D257" s="192" t="s">
        <v>46</v>
      </c>
      <c r="E257" s="325" t="s">
        <v>47</v>
      </c>
      <c r="F257" s="192" t="s">
        <v>808</v>
      </c>
      <c r="G257" s="201">
        <v>90780</v>
      </c>
      <c r="H257" s="191" t="s">
        <v>1322</v>
      </c>
      <c r="I257" s="192" t="s">
        <v>1312</v>
      </c>
      <c r="J257" s="203">
        <v>384</v>
      </c>
      <c r="K257" s="339" t="s">
        <v>1429</v>
      </c>
      <c r="L257" s="202" t="s">
        <v>1324</v>
      </c>
      <c r="M257" s="203">
        <v>41.79</v>
      </c>
      <c r="N257" s="203" t="e">
        <v>#REF!</v>
      </c>
      <c r="O257" s="203">
        <v>16047.36</v>
      </c>
      <c r="P257" s="205"/>
    </row>
    <row r="258" spans="2:18" x14ac:dyDescent="0.25">
      <c r="B258" s="158" t="s">
        <v>809</v>
      </c>
      <c r="C258" s="158"/>
      <c r="D258" s="158"/>
      <c r="E258" s="327"/>
      <c r="F258" s="158"/>
      <c r="G258" s="158"/>
      <c r="H258" s="159" t="s">
        <v>511</v>
      </c>
      <c r="I258" s="212"/>
      <c r="J258" s="214"/>
      <c r="K258" s="213"/>
      <c r="L258" s="213"/>
      <c r="M258" s="214"/>
      <c r="N258" s="214"/>
      <c r="O258" s="328"/>
      <c r="P258" s="205"/>
    </row>
    <row r="259" spans="2:18" ht="25.5" x14ac:dyDescent="0.25">
      <c r="B259" s="192" t="s">
        <v>810</v>
      </c>
      <c r="C259" s="192" t="s">
        <v>795</v>
      </c>
      <c r="D259" s="192" t="s">
        <v>46</v>
      </c>
      <c r="E259" s="325" t="s">
        <v>47</v>
      </c>
      <c r="F259" s="192" t="s">
        <v>810</v>
      </c>
      <c r="G259" s="201">
        <v>99806</v>
      </c>
      <c r="H259" s="191" t="s">
        <v>1325</v>
      </c>
      <c r="I259" s="192" t="s">
        <v>38</v>
      </c>
      <c r="J259" s="203">
        <v>30</v>
      </c>
      <c r="K259" s="339" t="s">
        <v>1430</v>
      </c>
      <c r="L259" s="202" t="s">
        <v>1326</v>
      </c>
      <c r="M259" s="203">
        <v>0.91</v>
      </c>
      <c r="N259" s="203" t="e">
        <v>#REF!</v>
      </c>
      <c r="O259" s="203">
        <v>27.3</v>
      </c>
      <c r="P259" s="205"/>
    </row>
    <row r="260" spans="2:18" x14ac:dyDescent="0.25">
      <c r="B260" s="352"/>
      <c r="C260" s="352"/>
      <c r="D260" s="352"/>
      <c r="E260" s="353"/>
      <c r="F260" s="352"/>
      <c r="G260" s="354"/>
      <c r="H260" s="54"/>
      <c r="I260" s="160"/>
      <c r="J260" s="352"/>
      <c r="K260" s="160"/>
      <c r="L260" s="160"/>
      <c r="M260" s="160" t="s">
        <v>15</v>
      </c>
      <c r="N260" s="160"/>
      <c r="O260" s="161">
        <v>2079730.98</v>
      </c>
      <c r="P260" s="161" t="e">
        <v>#REF!</v>
      </c>
    </row>
    <row r="261" spans="2:18" x14ac:dyDescent="0.25">
      <c r="B261" s="73"/>
      <c r="C261" s="73"/>
      <c r="D261" s="385"/>
      <c r="E261" s="385"/>
      <c r="F261" s="385"/>
      <c r="G261" s="150"/>
      <c r="H261" s="151"/>
      <c r="I261" s="73"/>
      <c r="J261" s="217"/>
      <c r="K261" s="156"/>
      <c r="L261" s="156"/>
      <c r="M261" s="217"/>
      <c r="N261" s="217"/>
      <c r="O261" s="217"/>
      <c r="P261" s="217"/>
      <c r="R261" s="73"/>
    </row>
    <row r="262" spans="2:18" x14ac:dyDescent="0.25">
      <c r="B262" s="73"/>
      <c r="C262" s="73"/>
      <c r="D262" s="73"/>
      <c r="E262" s="329"/>
      <c r="F262" s="73"/>
      <c r="G262" s="150"/>
      <c r="H262" s="151"/>
      <c r="I262" s="73"/>
      <c r="J262" s="152"/>
      <c r="K262" s="153"/>
      <c r="L262" s="153"/>
      <c r="M262" s="152"/>
      <c r="N262" s="152"/>
      <c r="O262" s="238"/>
      <c r="P262" s="152"/>
    </row>
    <row r="263" spans="2:18" x14ac:dyDescent="0.25">
      <c r="B263" s="73"/>
      <c r="C263" s="73"/>
      <c r="D263" s="73"/>
      <c r="E263" s="329"/>
      <c r="F263" s="73"/>
      <c r="G263" s="150"/>
      <c r="H263" s="151"/>
      <c r="I263" s="73"/>
      <c r="J263" s="152"/>
      <c r="K263" s="153"/>
      <c r="L263" s="153"/>
      <c r="M263" s="152"/>
      <c r="N263" s="152"/>
      <c r="O263" s="238"/>
      <c r="P263" s="238"/>
    </row>
    <row r="264" spans="2:18" x14ac:dyDescent="0.25">
      <c r="B264" s="73"/>
      <c r="C264" s="73"/>
      <c r="D264" s="73"/>
      <c r="E264" s="329"/>
      <c r="F264" s="73"/>
      <c r="G264" s="150"/>
      <c r="H264" s="151"/>
      <c r="I264" s="73"/>
      <c r="J264" s="152"/>
      <c r="K264" s="153"/>
      <c r="L264" s="153"/>
      <c r="M264" s="152"/>
      <c r="N264" s="152"/>
      <c r="O264" s="152"/>
      <c r="P264" s="152"/>
    </row>
    <row r="265" spans="2:18" x14ac:dyDescent="0.25">
      <c r="B265" s="73"/>
      <c r="C265" s="73"/>
      <c r="D265" s="73"/>
      <c r="E265" s="329"/>
      <c r="F265" s="73"/>
      <c r="G265" s="150"/>
      <c r="H265" s="151"/>
      <c r="I265" s="73"/>
      <c r="J265" s="152"/>
      <c r="K265" s="153"/>
      <c r="L265" s="153"/>
      <c r="M265" s="152"/>
      <c r="N265" s="152"/>
      <c r="O265" s="152"/>
      <c r="P265" s="152"/>
    </row>
    <row r="266" spans="2:18" x14ac:dyDescent="0.25">
      <c r="B266" s="73"/>
      <c r="C266" s="73"/>
      <c r="D266" s="73"/>
      <c r="E266" s="329"/>
      <c r="F266" s="73"/>
      <c r="G266" s="150"/>
      <c r="H266" s="151"/>
      <c r="I266" s="73"/>
      <c r="J266" s="152"/>
      <c r="K266" s="153"/>
      <c r="L266" s="153"/>
      <c r="M266" s="152"/>
      <c r="N266" s="152"/>
      <c r="O266" s="152"/>
      <c r="P266" s="152"/>
    </row>
    <row r="267" spans="2:18" x14ac:dyDescent="0.25">
      <c r="B267" s="73"/>
      <c r="C267" s="73"/>
      <c r="D267" s="73"/>
      <c r="E267" s="329"/>
      <c r="F267" s="73"/>
      <c r="G267" s="150"/>
      <c r="H267" s="151"/>
      <c r="I267" s="73"/>
      <c r="J267" s="152"/>
      <c r="K267" s="153"/>
      <c r="L267" s="153"/>
      <c r="M267" s="152"/>
      <c r="N267" s="152"/>
      <c r="O267" s="152"/>
      <c r="P267" s="152"/>
    </row>
    <row r="268" spans="2:18" x14ac:dyDescent="0.25">
      <c r="B268" s="73"/>
      <c r="C268" s="73"/>
      <c r="D268" s="73"/>
      <c r="E268" s="329"/>
      <c r="F268" s="73"/>
      <c r="G268" s="150"/>
      <c r="H268" s="151"/>
      <c r="I268" s="73"/>
      <c r="J268" s="152"/>
      <c r="K268" s="153"/>
      <c r="L268" s="153"/>
      <c r="M268" s="152"/>
      <c r="N268" s="152"/>
      <c r="O268" s="152"/>
      <c r="P268" s="152"/>
    </row>
    <row r="269" spans="2:18" x14ac:dyDescent="0.25">
      <c r="B269" s="73"/>
      <c r="C269" s="73"/>
      <c r="D269" s="73"/>
      <c r="E269" s="329"/>
      <c r="F269" s="73"/>
      <c r="G269" s="150"/>
      <c r="H269" s="151"/>
      <c r="I269" s="73"/>
      <c r="J269" s="152"/>
      <c r="K269" s="153"/>
      <c r="L269" s="153"/>
      <c r="M269" s="152"/>
      <c r="N269" s="152"/>
      <c r="O269" s="152"/>
      <c r="P269" s="152"/>
    </row>
    <row r="270" spans="2:18" x14ac:dyDescent="0.25">
      <c r="B270" s="73"/>
      <c r="C270" s="73"/>
      <c r="D270" s="73"/>
      <c r="E270" s="329"/>
      <c r="F270" s="73"/>
      <c r="G270" s="150"/>
      <c r="H270" s="151"/>
      <c r="I270" s="73"/>
      <c r="J270" s="152"/>
      <c r="K270" s="153"/>
      <c r="L270" s="153"/>
      <c r="M270" s="152"/>
      <c r="N270" s="152"/>
      <c r="O270" s="238"/>
      <c r="P270" s="152"/>
    </row>
    <row r="271" spans="2:18" x14ac:dyDescent="0.25">
      <c r="B271" s="73"/>
      <c r="C271" s="73"/>
      <c r="D271" s="73"/>
      <c r="E271" s="329"/>
      <c r="F271" s="73"/>
      <c r="G271" s="150"/>
      <c r="H271" s="151"/>
      <c r="I271" s="73"/>
      <c r="J271" s="152"/>
      <c r="K271" s="153"/>
      <c r="L271" s="153"/>
      <c r="M271" s="152"/>
      <c r="N271" s="152"/>
      <c r="O271" s="152"/>
      <c r="P271" s="152"/>
    </row>
    <row r="272" spans="2:18" x14ac:dyDescent="0.25">
      <c r="B272" s="73"/>
      <c r="C272" s="73"/>
      <c r="D272" s="73"/>
      <c r="E272" s="329"/>
      <c r="F272" s="73"/>
      <c r="G272" s="150"/>
      <c r="H272" s="151"/>
      <c r="I272" s="73"/>
      <c r="J272" s="152"/>
      <c r="K272" s="153"/>
      <c r="L272" s="153"/>
      <c r="M272" s="152"/>
      <c r="N272" s="152"/>
      <c r="O272" s="152"/>
      <c r="P272" s="152"/>
    </row>
    <row r="273" spans="1:17" ht="15.75" x14ac:dyDescent="0.25">
      <c r="A273" s="2"/>
      <c r="D273" s="401"/>
      <c r="E273" s="401"/>
      <c r="F273" s="401"/>
      <c r="G273" s="538" t="s">
        <v>792</v>
      </c>
      <c r="H273" s="538"/>
      <c r="I273" s="538"/>
      <c r="J273" s="538"/>
      <c r="K273" s="538"/>
      <c r="L273" s="538"/>
      <c r="M273" s="538"/>
      <c r="N273" s="538"/>
      <c r="O273" s="538"/>
      <c r="P273" s="152"/>
      <c r="Q273" s="2"/>
    </row>
    <row r="274" spans="1:17" ht="25.5" x14ac:dyDescent="0.25">
      <c r="A274" s="2"/>
      <c r="B274" s="192"/>
      <c r="C274" s="192"/>
      <c r="D274" s="192"/>
      <c r="E274" s="325" t="s">
        <v>47</v>
      </c>
      <c r="F274" s="192" t="e">
        <v>#VALUE!</v>
      </c>
      <c r="G274" s="399">
        <v>103946</v>
      </c>
      <c r="H274" s="191" t="s">
        <v>1327</v>
      </c>
      <c r="I274" s="192" t="s">
        <v>38</v>
      </c>
      <c r="J274" s="203">
        <v>15600</v>
      </c>
      <c r="K274" s="193" t="s">
        <v>1328</v>
      </c>
      <c r="L274" s="202">
        <v>0</v>
      </c>
      <c r="M274" s="203">
        <v>14.72</v>
      </c>
      <c r="N274" s="203" t="e">
        <v>#REF!</v>
      </c>
      <c r="O274" s="203">
        <v>229632</v>
      </c>
      <c r="P274" s="152"/>
      <c r="Q274" s="2"/>
    </row>
    <row r="275" spans="1:17" x14ac:dyDescent="0.25">
      <c r="A275" s="2"/>
      <c r="B275" s="192"/>
      <c r="C275" s="192"/>
      <c r="D275" s="192"/>
      <c r="E275" s="325" t="s">
        <v>47</v>
      </c>
      <c r="F275" s="192" t="e">
        <v>#VALUE!</v>
      </c>
      <c r="G275" s="399">
        <v>98520</v>
      </c>
      <c r="H275" s="191" t="s">
        <v>1329</v>
      </c>
      <c r="I275" s="192" t="s">
        <v>38</v>
      </c>
      <c r="J275" s="203">
        <v>15600</v>
      </c>
      <c r="K275" s="193" t="s">
        <v>1330</v>
      </c>
      <c r="L275" s="202" t="s">
        <v>1331</v>
      </c>
      <c r="M275" s="203">
        <v>8.61</v>
      </c>
      <c r="N275" s="203" t="e">
        <v>#REF!</v>
      </c>
      <c r="O275" s="203">
        <v>134316</v>
      </c>
      <c r="P275" s="152"/>
      <c r="Q275" s="2"/>
    </row>
    <row r="276" spans="1:17" x14ac:dyDescent="0.25">
      <c r="A276" s="2"/>
      <c r="B276" s="192"/>
      <c r="C276" s="192"/>
      <c r="D276" s="192"/>
      <c r="E276" s="325" t="s">
        <v>47</v>
      </c>
      <c r="F276" s="192" t="e">
        <v>#VALUE!</v>
      </c>
      <c r="G276" s="399">
        <v>401001115</v>
      </c>
      <c r="H276" s="191" t="s">
        <v>1332</v>
      </c>
      <c r="I276" s="192" t="s">
        <v>1096</v>
      </c>
      <c r="J276" s="203">
        <v>67275</v>
      </c>
      <c r="K276" s="193">
        <v>8.24</v>
      </c>
      <c r="L276" s="202">
        <v>7.24</v>
      </c>
      <c r="M276" s="203">
        <v>10.07</v>
      </c>
      <c r="N276" s="203" t="e">
        <v>#REF!</v>
      </c>
      <c r="O276" s="203">
        <v>677459.25</v>
      </c>
      <c r="P276" s="152"/>
      <c r="Q276" s="2"/>
    </row>
    <row r="277" spans="1:17" x14ac:dyDescent="0.25">
      <c r="A277" s="2"/>
      <c r="B277" s="192"/>
      <c r="C277" s="192"/>
      <c r="D277" s="192"/>
      <c r="E277" s="325" t="s">
        <v>47</v>
      </c>
      <c r="F277" s="192" t="e">
        <v>#VALUE!</v>
      </c>
      <c r="G277" s="399">
        <v>100575</v>
      </c>
      <c r="H277" s="191" t="s">
        <v>1333</v>
      </c>
      <c r="I277" s="192" t="s">
        <v>38</v>
      </c>
      <c r="J277" s="203">
        <v>34500</v>
      </c>
      <c r="K277" s="193" t="s">
        <v>1334</v>
      </c>
      <c r="L277" s="202" t="s">
        <v>1334</v>
      </c>
      <c r="M277" s="203">
        <v>0.13</v>
      </c>
      <c r="N277" s="203" t="e">
        <v>#REF!</v>
      </c>
      <c r="O277" s="203">
        <v>4485</v>
      </c>
      <c r="P277" s="152"/>
      <c r="Q277" s="2"/>
    </row>
    <row r="278" spans="1:17" x14ac:dyDescent="0.25">
      <c r="A278" s="2"/>
      <c r="B278" s="73"/>
      <c r="C278" s="73"/>
      <c r="D278" s="73"/>
      <c r="E278" s="329"/>
      <c r="F278" s="73"/>
      <c r="G278" s="150"/>
      <c r="H278" s="151"/>
      <c r="I278" s="73"/>
      <c r="J278" s="152"/>
      <c r="K278" s="153"/>
      <c r="L278" s="153"/>
      <c r="M278" s="400" t="s">
        <v>793</v>
      </c>
      <c r="N278" s="152"/>
      <c r="O278" s="398">
        <v>1045892.25</v>
      </c>
      <c r="P278" s="152"/>
      <c r="Q278" s="2"/>
    </row>
  </sheetData>
  <dataConsolidate/>
  <mergeCells count="6">
    <mergeCell ref="S12:T13"/>
    <mergeCell ref="G273:O273"/>
    <mergeCell ref="B5:O5"/>
    <mergeCell ref="N11:O11"/>
    <mergeCell ref="M6:O6"/>
    <mergeCell ref="M9:O10"/>
  </mergeCells>
  <phoneticPr fontId="2" type="noConversion"/>
  <conditionalFormatting sqref="J252 J125:J126 J260 J14:J22 J24:J27 J240 J274:J277 J247:J249 J141:J151 J154:J161 J173:J179 J225:J226">
    <cfRule type="cellIs" dxfId="247" priority="406" operator="equal">
      <formula>#N/A</formula>
    </cfRule>
  </conditionalFormatting>
  <conditionalFormatting sqref="J70">
    <cfRule type="cellIs" dxfId="246" priority="397" operator="equal">
      <formula>#N/A</formula>
    </cfRule>
  </conditionalFormatting>
  <conditionalFormatting sqref="J71">
    <cfRule type="cellIs" dxfId="245" priority="396" operator="equal">
      <formula>#N/A</formula>
    </cfRule>
  </conditionalFormatting>
  <conditionalFormatting sqref="J76">
    <cfRule type="cellIs" dxfId="244" priority="394" operator="equal">
      <formula>#N/A</formula>
    </cfRule>
  </conditionalFormatting>
  <conditionalFormatting sqref="J23">
    <cfRule type="cellIs" dxfId="243" priority="284" operator="equal">
      <formula>#N/A</formula>
    </cfRule>
  </conditionalFormatting>
  <conditionalFormatting sqref="J28:J29">
    <cfRule type="cellIs" dxfId="242" priority="283" operator="equal">
      <formula>#N/A</formula>
    </cfRule>
  </conditionalFormatting>
  <conditionalFormatting sqref="J45">
    <cfRule type="cellIs" dxfId="241" priority="277" operator="equal">
      <formula>#N/A</formula>
    </cfRule>
  </conditionalFormatting>
  <conditionalFormatting sqref="J55:J56">
    <cfRule type="cellIs" dxfId="240" priority="275" operator="equal">
      <formula>#N/A</formula>
    </cfRule>
  </conditionalFormatting>
  <conditionalFormatting sqref="J35">
    <cfRule type="cellIs" dxfId="239" priority="280" operator="equal">
      <formula>#N/A</formula>
    </cfRule>
  </conditionalFormatting>
  <conditionalFormatting sqref="J69">
    <cfRule type="cellIs" dxfId="238" priority="273" operator="equal">
      <formula>#N/A</formula>
    </cfRule>
  </conditionalFormatting>
  <conditionalFormatting sqref="J65">
    <cfRule type="cellIs" dxfId="237" priority="272" operator="equal">
      <formula>#N/A</formula>
    </cfRule>
  </conditionalFormatting>
  <conditionalFormatting sqref="J67">
    <cfRule type="cellIs" dxfId="236" priority="271" operator="equal">
      <formula>#N/A</formula>
    </cfRule>
  </conditionalFormatting>
  <conditionalFormatting sqref="J77">
    <cfRule type="cellIs" dxfId="235" priority="270" operator="equal">
      <formula>#N/A</formula>
    </cfRule>
  </conditionalFormatting>
  <conditionalFormatting sqref="J83">
    <cfRule type="cellIs" dxfId="234" priority="269" operator="equal">
      <formula>#N/A</formula>
    </cfRule>
  </conditionalFormatting>
  <conditionalFormatting sqref="J113">
    <cfRule type="cellIs" dxfId="233" priority="262" operator="equal">
      <formula>#N/A</formula>
    </cfRule>
  </conditionalFormatting>
  <conditionalFormatting sqref="J93">
    <cfRule type="cellIs" dxfId="232" priority="267" operator="equal">
      <formula>#N/A</formula>
    </cfRule>
  </conditionalFormatting>
  <conditionalFormatting sqref="J103">
    <cfRule type="cellIs" dxfId="231" priority="265" operator="equal">
      <formula>#N/A</formula>
    </cfRule>
  </conditionalFormatting>
  <conditionalFormatting sqref="J104">
    <cfRule type="cellIs" dxfId="230" priority="264" operator="equal">
      <formula>#N/A</formula>
    </cfRule>
  </conditionalFormatting>
  <conditionalFormatting sqref="J116">
    <cfRule type="cellIs" dxfId="229" priority="259" operator="equal">
      <formula>#N/A</formula>
    </cfRule>
  </conditionalFormatting>
  <conditionalFormatting sqref="J115">
    <cfRule type="cellIs" dxfId="228" priority="260" operator="equal">
      <formula>#N/A</formula>
    </cfRule>
  </conditionalFormatting>
  <conditionalFormatting sqref="J118">
    <cfRule type="cellIs" dxfId="227" priority="258" operator="equal">
      <formula>#N/A</formula>
    </cfRule>
  </conditionalFormatting>
  <conditionalFormatting sqref="J120">
    <cfRule type="cellIs" dxfId="226" priority="257" operator="equal">
      <formula>#N/A</formula>
    </cfRule>
  </conditionalFormatting>
  <conditionalFormatting sqref="J122">
    <cfRule type="cellIs" dxfId="225" priority="256" operator="equal">
      <formula>#N/A</formula>
    </cfRule>
  </conditionalFormatting>
  <conditionalFormatting sqref="J129">
    <cfRule type="cellIs" dxfId="224" priority="254" operator="equal">
      <formula>#N/A</formula>
    </cfRule>
  </conditionalFormatting>
  <conditionalFormatting sqref="J131">
    <cfRule type="cellIs" dxfId="223" priority="253" operator="equal">
      <formula>#N/A</formula>
    </cfRule>
  </conditionalFormatting>
  <conditionalFormatting sqref="J133">
    <cfRule type="cellIs" dxfId="222" priority="252" operator="equal">
      <formula>#N/A</formula>
    </cfRule>
  </conditionalFormatting>
  <conditionalFormatting sqref="J134">
    <cfRule type="cellIs" dxfId="221" priority="251" operator="equal">
      <formula>#N/A</formula>
    </cfRule>
  </conditionalFormatting>
  <conditionalFormatting sqref="J140">
    <cfRule type="cellIs" dxfId="220" priority="248" operator="equal">
      <formula>#N/A</formula>
    </cfRule>
  </conditionalFormatting>
  <conditionalFormatting sqref="J163">
    <cfRule type="cellIs" dxfId="219" priority="240" operator="equal">
      <formula>#N/A</formula>
    </cfRule>
  </conditionalFormatting>
  <conditionalFormatting sqref="J152">
    <cfRule type="cellIs" dxfId="218" priority="244" operator="equal">
      <formula>#N/A</formula>
    </cfRule>
  </conditionalFormatting>
  <conditionalFormatting sqref="J164">
    <cfRule type="cellIs" dxfId="217" priority="239" operator="equal">
      <formula>#N/A</formula>
    </cfRule>
  </conditionalFormatting>
  <conditionalFormatting sqref="J172">
    <cfRule type="cellIs" dxfId="216" priority="236" operator="equal">
      <formula>#N/A</formula>
    </cfRule>
  </conditionalFormatting>
  <conditionalFormatting sqref="J194">
    <cfRule type="cellIs" dxfId="215" priority="222" operator="equal">
      <formula>#N/A</formula>
    </cfRule>
  </conditionalFormatting>
  <conditionalFormatting sqref="J185">
    <cfRule type="cellIs" dxfId="214" priority="227" operator="equal">
      <formula>#N/A</formula>
    </cfRule>
  </conditionalFormatting>
  <conditionalFormatting sqref="J180">
    <cfRule type="cellIs" dxfId="213" priority="226" operator="equal">
      <formula>#N/A</formula>
    </cfRule>
  </conditionalFormatting>
  <conditionalFormatting sqref="J184">
    <cfRule type="cellIs" dxfId="212" priority="225" operator="equal">
      <formula>#N/A</formula>
    </cfRule>
  </conditionalFormatting>
  <conditionalFormatting sqref="J186">
    <cfRule type="cellIs" dxfId="211" priority="224" operator="equal">
      <formula>#N/A</formula>
    </cfRule>
  </conditionalFormatting>
  <conditionalFormatting sqref="J191">
    <cfRule type="cellIs" dxfId="210" priority="223" operator="equal">
      <formula>#N/A</formula>
    </cfRule>
  </conditionalFormatting>
  <conditionalFormatting sqref="J236">
    <cfRule type="cellIs" dxfId="209" priority="213" operator="equal">
      <formula>#N/A</formula>
    </cfRule>
  </conditionalFormatting>
  <conditionalFormatting sqref="J205">
    <cfRule type="cellIs" dxfId="208" priority="218" operator="equal">
      <formula>#N/A</formula>
    </cfRule>
  </conditionalFormatting>
  <conditionalFormatting sqref="J199">
    <cfRule type="cellIs" dxfId="207" priority="220" operator="equal">
      <formula>#N/A</formula>
    </cfRule>
  </conditionalFormatting>
  <conditionalFormatting sqref="J202">
    <cfRule type="cellIs" dxfId="206" priority="219" operator="equal">
      <formula>#N/A</formula>
    </cfRule>
  </conditionalFormatting>
  <conditionalFormatting sqref="J209">
    <cfRule type="cellIs" dxfId="205" priority="217" operator="equal">
      <formula>#N/A</formula>
    </cfRule>
  </conditionalFormatting>
  <conditionalFormatting sqref="J224">
    <cfRule type="cellIs" dxfId="204" priority="216" operator="equal">
      <formula>#N/A</formula>
    </cfRule>
  </conditionalFormatting>
  <conditionalFormatting sqref="J227">
    <cfRule type="cellIs" dxfId="203" priority="215" operator="equal">
      <formula>#N/A</formula>
    </cfRule>
  </conditionalFormatting>
  <conditionalFormatting sqref="J231">
    <cfRule type="cellIs" dxfId="202" priority="214" operator="equal">
      <formula>#N/A</formula>
    </cfRule>
  </conditionalFormatting>
  <conditionalFormatting sqref="J258">
    <cfRule type="cellIs" dxfId="201" priority="212" operator="equal">
      <formula>#N/A</formula>
    </cfRule>
  </conditionalFormatting>
  <conditionalFormatting sqref="G1:G6 G12:G61 G65:G93 G95:G109 G113:G126 G278:G1048576 G247:G250 G252:G272 G129:G134 G140:G240">
    <cfRule type="cellIs" dxfId="200" priority="205" operator="equal">
      <formula>92778</formula>
    </cfRule>
    <cfRule type="cellIs" dxfId="199" priority="206" operator="equal">
      <formula>92718</formula>
    </cfRule>
    <cfRule type="cellIs" dxfId="198" priority="207" operator="equal">
      <formula>92775</formula>
    </cfRule>
    <cfRule type="cellIs" dxfId="197" priority="208" operator="equal">
      <formula>92777</formula>
    </cfRule>
    <cfRule type="cellIs" dxfId="196" priority="209" operator="equal">
      <formula>92776</formula>
    </cfRule>
    <cfRule type="cellIs" dxfId="195" priority="210" operator="equal">
      <formula>95445</formula>
    </cfRule>
  </conditionalFormatting>
  <conditionalFormatting sqref="G94">
    <cfRule type="cellIs" dxfId="194" priority="183" operator="equal">
      <formula>92778</formula>
    </cfRule>
    <cfRule type="cellIs" dxfId="193" priority="184" operator="equal">
      <formula>92718</formula>
    </cfRule>
    <cfRule type="cellIs" dxfId="192" priority="185" operator="equal">
      <formula>92775</formula>
    </cfRule>
    <cfRule type="cellIs" dxfId="191" priority="186" operator="equal">
      <formula>92777</formula>
    </cfRule>
    <cfRule type="cellIs" dxfId="190" priority="187" operator="equal">
      <formula>92776</formula>
    </cfRule>
    <cfRule type="cellIs" dxfId="189" priority="188" operator="equal">
      <formula>95445</formula>
    </cfRule>
  </conditionalFormatting>
  <conditionalFormatting sqref="J110">
    <cfRule type="cellIs" dxfId="188" priority="174" operator="equal">
      <formula>#N/A</formula>
    </cfRule>
  </conditionalFormatting>
  <conditionalFormatting sqref="G110">
    <cfRule type="cellIs" dxfId="187" priority="168" operator="equal">
      <formula>92778</formula>
    </cfRule>
    <cfRule type="cellIs" dxfId="186" priority="169" operator="equal">
      <formula>92718</formula>
    </cfRule>
    <cfRule type="cellIs" dxfId="185" priority="170" operator="equal">
      <formula>92775</formula>
    </cfRule>
    <cfRule type="cellIs" dxfId="184" priority="171" operator="equal">
      <formula>92777</formula>
    </cfRule>
    <cfRule type="cellIs" dxfId="183" priority="172" operator="equal">
      <formula>92776</formula>
    </cfRule>
    <cfRule type="cellIs" dxfId="182" priority="173" operator="equal">
      <formula>95445</formula>
    </cfRule>
  </conditionalFormatting>
  <conditionalFormatting sqref="G112">
    <cfRule type="cellIs" dxfId="181" priority="161" operator="equal">
      <formula>92778</formula>
    </cfRule>
    <cfRule type="cellIs" dxfId="180" priority="162" operator="equal">
      <formula>92718</formula>
    </cfRule>
    <cfRule type="cellIs" dxfId="179" priority="163" operator="equal">
      <formula>92775</formula>
    </cfRule>
    <cfRule type="cellIs" dxfId="178" priority="164" operator="equal">
      <formula>92777</formula>
    </cfRule>
    <cfRule type="cellIs" dxfId="177" priority="165" operator="equal">
      <formula>92776</formula>
    </cfRule>
    <cfRule type="cellIs" dxfId="176" priority="166" operator="equal">
      <formula>95445</formula>
    </cfRule>
  </conditionalFormatting>
  <conditionalFormatting sqref="G111">
    <cfRule type="cellIs" dxfId="175" priority="155" operator="equal">
      <formula>92778</formula>
    </cfRule>
    <cfRule type="cellIs" dxfId="174" priority="156" operator="equal">
      <formula>92718</formula>
    </cfRule>
    <cfRule type="cellIs" dxfId="173" priority="157" operator="equal">
      <formula>92775</formula>
    </cfRule>
    <cfRule type="cellIs" dxfId="172" priority="158" operator="equal">
      <formula>92777</formula>
    </cfRule>
    <cfRule type="cellIs" dxfId="171" priority="159" operator="equal">
      <formula>92776</formula>
    </cfRule>
    <cfRule type="cellIs" dxfId="170" priority="160" operator="equal">
      <formula>95445</formula>
    </cfRule>
  </conditionalFormatting>
  <conditionalFormatting sqref="G63">
    <cfRule type="cellIs" dxfId="169" priority="128" operator="equal">
      <formula>92778</formula>
    </cfRule>
    <cfRule type="cellIs" dxfId="168" priority="129" operator="equal">
      <formula>92718</formula>
    </cfRule>
    <cfRule type="cellIs" dxfId="167" priority="130" operator="equal">
      <formula>92775</formula>
    </cfRule>
    <cfRule type="cellIs" dxfId="166" priority="131" operator="equal">
      <formula>92777</formula>
    </cfRule>
    <cfRule type="cellIs" dxfId="165" priority="132" operator="equal">
      <formula>92776</formula>
    </cfRule>
    <cfRule type="cellIs" dxfId="164" priority="133" operator="equal">
      <formula>95445</formula>
    </cfRule>
  </conditionalFormatting>
  <conditionalFormatting sqref="J62">
    <cfRule type="cellIs" dxfId="163" priority="147" operator="equal">
      <formula>#N/A</formula>
    </cfRule>
  </conditionalFormatting>
  <conditionalFormatting sqref="G62">
    <cfRule type="cellIs" dxfId="162" priority="141" operator="equal">
      <formula>92778</formula>
    </cfRule>
    <cfRule type="cellIs" dxfId="161" priority="142" operator="equal">
      <formula>92718</formula>
    </cfRule>
    <cfRule type="cellIs" dxfId="160" priority="143" operator="equal">
      <formula>92775</formula>
    </cfRule>
    <cfRule type="cellIs" dxfId="159" priority="144" operator="equal">
      <formula>92777</formula>
    </cfRule>
    <cfRule type="cellIs" dxfId="158" priority="145" operator="equal">
      <formula>92776</formula>
    </cfRule>
    <cfRule type="cellIs" dxfId="157" priority="146" operator="equal">
      <formula>95445</formula>
    </cfRule>
  </conditionalFormatting>
  <conditionalFormatting sqref="G64">
    <cfRule type="cellIs" dxfId="156" priority="134" operator="equal">
      <formula>92778</formula>
    </cfRule>
    <cfRule type="cellIs" dxfId="155" priority="135" operator="equal">
      <formula>92718</formula>
    </cfRule>
    <cfRule type="cellIs" dxfId="154" priority="136" operator="equal">
      <formula>92775</formula>
    </cfRule>
    <cfRule type="cellIs" dxfId="153" priority="137" operator="equal">
      <formula>92777</formula>
    </cfRule>
    <cfRule type="cellIs" dxfId="152" priority="138" operator="equal">
      <formula>92776</formula>
    </cfRule>
    <cfRule type="cellIs" dxfId="151" priority="139" operator="equal">
      <formula>95445</formula>
    </cfRule>
  </conditionalFormatting>
  <conditionalFormatting sqref="G135:G139">
    <cfRule type="cellIs" dxfId="150" priority="121" operator="equal">
      <formula>92778</formula>
    </cfRule>
    <cfRule type="cellIs" dxfId="149" priority="122" operator="equal">
      <formula>92718</formula>
    </cfRule>
    <cfRule type="cellIs" dxfId="148" priority="123" operator="equal">
      <formula>92775</formula>
    </cfRule>
    <cfRule type="cellIs" dxfId="147" priority="124" operator="equal">
      <formula>92777</formula>
    </cfRule>
    <cfRule type="cellIs" dxfId="146" priority="125" operator="equal">
      <formula>92776</formula>
    </cfRule>
    <cfRule type="cellIs" dxfId="145" priority="126" operator="equal">
      <formula>95445</formula>
    </cfRule>
  </conditionalFormatting>
  <conditionalFormatting sqref="J46">
    <cfRule type="cellIs" dxfId="144" priority="116" operator="equal">
      <formula>#N/A</formula>
    </cfRule>
  </conditionalFormatting>
  <conditionalFormatting sqref="J30:J34">
    <cfRule type="cellIs" dxfId="143" priority="118" operator="equal">
      <formula>#N/A</formula>
    </cfRule>
  </conditionalFormatting>
  <conditionalFormatting sqref="J47:J53">
    <cfRule type="cellIs" dxfId="142" priority="114" operator="equal">
      <formula>#N/A</formula>
    </cfRule>
  </conditionalFormatting>
  <conditionalFormatting sqref="J36:J44">
    <cfRule type="cellIs" dxfId="141" priority="117" operator="equal">
      <formula>#N/A</formula>
    </cfRule>
  </conditionalFormatting>
  <conditionalFormatting sqref="J54">
    <cfRule type="cellIs" dxfId="140" priority="115" operator="equal">
      <formula>#N/A</formula>
    </cfRule>
  </conditionalFormatting>
  <conditionalFormatting sqref="J57:J61">
    <cfRule type="cellIs" dxfId="139" priority="113" operator="equal">
      <formula>#N/A</formula>
    </cfRule>
  </conditionalFormatting>
  <conditionalFormatting sqref="J63:J64">
    <cfRule type="cellIs" dxfId="138" priority="112" operator="equal">
      <formula>#N/A</formula>
    </cfRule>
  </conditionalFormatting>
  <conditionalFormatting sqref="J66">
    <cfRule type="cellIs" dxfId="137" priority="111" operator="equal">
      <formula>#N/A</formula>
    </cfRule>
  </conditionalFormatting>
  <conditionalFormatting sqref="J68">
    <cfRule type="cellIs" dxfId="136" priority="110" operator="equal">
      <formula>#N/A</formula>
    </cfRule>
  </conditionalFormatting>
  <conditionalFormatting sqref="J72:J75">
    <cfRule type="cellIs" dxfId="135" priority="109" operator="equal">
      <formula>#N/A</formula>
    </cfRule>
  </conditionalFormatting>
  <conditionalFormatting sqref="J78:J82">
    <cfRule type="cellIs" dxfId="134" priority="108" operator="equal">
      <formula>#N/A</formula>
    </cfRule>
  </conditionalFormatting>
  <conditionalFormatting sqref="J84:J92">
    <cfRule type="cellIs" dxfId="133" priority="107" operator="equal">
      <formula>#N/A</formula>
    </cfRule>
  </conditionalFormatting>
  <conditionalFormatting sqref="J95:J101">
    <cfRule type="cellIs" dxfId="132" priority="106" operator="equal">
      <formula>#N/A</formula>
    </cfRule>
  </conditionalFormatting>
  <conditionalFormatting sqref="J105:J109">
    <cfRule type="cellIs" dxfId="131" priority="105" operator="equal">
      <formula>#N/A</formula>
    </cfRule>
  </conditionalFormatting>
  <conditionalFormatting sqref="J111:J112">
    <cfRule type="cellIs" dxfId="130" priority="104" operator="equal">
      <formula>#N/A</formula>
    </cfRule>
  </conditionalFormatting>
  <conditionalFormatting sqref="J94">
    <cfRule type="cellIs" dxfId="129" priority="103" operator="equal">
      <formula>#N/A</formula>
    </cfRule>
  </conditionalFormatting>
  <conditionalFormatting sqref="J102">
    <cfRule type="cellIs" dxfId="128" priority="102" operator="equal">
      <formula>#N/A</formula>
    </cfRule>
  </conditionalFormatting>
  <conditionalFormatting sqref="J114">
    <cfRule type="cellIs" dxfId="127" priority="101" operator="equal">
      <formula>#N/A</formula>
    </cfRule>
  </conditionalFormatting>
  <conditionalFormatting sqref="J117">
    <cfRule type="cellIs" dxfId="126" priority="95" operator="equal">
      <formula>#N/A</formula>
    </cfRule>
  </conditionalFormatting>
  <conditionalFormatting sqref="J119">
    <cfRule type="cellIs" dxfId="125" priority="94" operator="equal">
      <formula>#N/A</formula>
    </cfRule>
  </conditionalFormatting>
  <conditionalFormatting sqref="J121">
    <cfRule type="cellIs" dxfId="124" priority="93" operator="equal">
      <formula>#N/A</formula>
    </cfRule>
  </conditionalFormatting>
  <conditionalFormatting sqref="J123">
    <cfRule type="cellIs" dxfId="123" priority="92" operator="equal">
      <formula>#N/A</formula>
    </cfRule>
  </conditionalFormatting>
  <conditionalFormatting sqref="J124">
    <cfRule type="cellIs" dxfId="122" priority="91" operator="equal">
      <formula>#N/A</formula>
    </cfRule>
  </conditionalFormatting>
  <conditionalFormatting sqref="J130">
    <cfRule type="cellIs" dxfId="121" priority="90" operator="equal">
      <formula>#N/A</formula>
    </cfRule>
  </conditionalFormatting>
  <conditionalFormatting sqref="J132">
    <cfRule type="cellIs" dxfId="120" priority="89" operator="equal">
      <formula>#N/A</formula>
    </cfRule>
  </conditionalFormatting>
  <conditionalFormatting sqref="J135:J139">
    <cfRule type="cellIs" dxfId="119" priority="88" operator="equal">
      <formula>#N/A</formula>
    </cfRule>
  </conditionalFormatting>
  <conditionalFormatting sqref="J153">
    <cfRule type="cellIs" dxfId="118" priority="85" operator="equal">
      <formula>#N/A</formula>
    </cfRule>
  </conditionalFormatting>
  <conditionalFormatting sqref="J162">
    <cfRule type="cellIs" dxfId="117" priority="84" operator="equal">
      <formula>#N/A</formula>
    </cfRule>
  </conditionalFormatting>
  <conditionalFormatting sqref="J165:J171">
    <cfRule type="cellIs" dxfId="116" priority="82" operator="equal">
      <formula>#N/A</formula>
    </cfRule>
  </conditionalFormatting>
  <conditionalFormatting sqref="J181:J183">
    <cfRule type="cellIs" dxfId="115" priority="80" operator="equal">
      <formula>#N/A</formula>
    </cfRule>
  </conditionalFormatting>
  <conditionalFormatting sqref="J187:J190">
    <cfRule type="cellIs" dxfId="114" priority="79" operator="equal">
      <formula>#N/A</formula>
    </cfRule>
  </conditionalFormatting>
  <conditionalFormatting sqref="J195:J198">
    <cfRule type="cellIs" dxfId="113" priority="70" operator="equal">
      <formula>#N/A</formula>
    </cfRule>
  </conditionalFormatting>
  <conditionalFormatting sqref="J192:J193">
    <cfRule type="cellIs" dxfId="112" priority="77" operator="equal">
      <formula>#N/A</formula>
    </cfRule>
  </conditionalFormatting>
  <conditionalFormatting sqref="J200:J201">
    <cfRule type="cellIs" dxfId="111" priority="75" operator="equal">
      <formula>#N/A</formula>
    </cfRule>
  </conditionalFormatting>
  <conditionalFormatting sqref="G277">
    <cfRule type="cellIs" dxfId="110" priority="39" operator="equal">
      <formula>92778</formula>
    </cfRule>
    <cfRule type="cellIs" dxfId="109" priority="40" operator="equal">
      <formula>92718</formula>
    </cfRule>
    <cfRule type="cellIs" dxfId="108" priority="41" operator="equal">
      <formula>92775</formula>
    </cfRule>
    <cfRule type="cellIs" dxfId="107" priority="42" operator="equal">
      <formula>92777</formula>
    </cfRule>
    <cfRule type="cellIs" dxfId="106" priority="43" operator="equal">
      <formula>92776</formula>
    </cfRule>
    <cfRule type="cellIs" dxfId="105" priority="44" operator="equal">
      <formula>95445</formula>
    </cfRule>
  </conditionalFormatting>
  <conditionalFormatting sqref="G274:G275">
    <cfRule type="cellIs" dxfId="104" priority="63" operator="equal">
      <formula>92778</formula>
    </cfRule>
    <cfRule type="cellIs" dxfId="103" priority="64" operator="equal">
      <formula>92718</formula>
    </cfRule>
    <cfRule type="cellIs" dxfId="102" priority="65" operator="equal">
      <formula>92775</formula>
    </cfRule>
    <cfRule type="cellIs" dxfId="101" priority="66" operator="equal">
      <formula>92777</formula>
    </cfRule>
    <cfRule type="cellIs" dxfId="100" priority="67" operator="equal">
      <formula>92776</formula>
    </cfRule>
    <cfRule type="cellIs" dxfId="99" priority="68" operator="equal">
      <formula>95445</formula>
    </cfRule>
  </conditionalFormatting>
  <conditionalFormatting sqref="G276">
    <cfRule type="cellIs" dxfId="98" priority="45" operator="equal">
      <formula>92778</formula>
    </cfRule>
    <cfRule type="cellIs" dxfId="97" priority="46" operator="equal">
      <formula>92718</formula>
    </cfRule>
    <cfRule type="cellIs" dxfId="96" priority="47" operator="equal">
      <formula>92775</formula>
    </cfRule>
    <cfRule type="cellIs" dxfId="95" priority="48" operator="equal">
      <formula>92777</formula>
    </cfRule>
    <cfRule type="cellIs" dxfId="94" priority="49" operator="equal">
      <formula>92776</formula>
    </cfRule>
    <cfRule type="cellIs" dxfId="93" priority="50" operator="equal">
      <formula>95445</formula>
    </cfRule>
  </conditionalFormatting>
  <conditionalFormatting sqref="J241:J246">
    <cfRule type="cellIs" dxfId="92" priority="38" operator="equal">
      <formula>#N/A</formula>
    </cfRule>
  </conditionalFormatting>
  <conditionalFormatting sqref="G241:G246">
    <cfRule type="cellIs" dxfId="91" priority="32" operator="equal">
      <formula>92778</formula>
    </cfRule>
    <cfRule type="cellIs" dxfId="90" priority="33" operator="equal">
      <formula>92718</formula>
    </cfRule>
    <cfRule type="cellIs" dxfId="89" priority="34" operator="equal">
      <formula>92775</formula>
    </cfRule>
    <cfRule type="cellIs" dxfId="88" priority="35" operator="equal">
      <formula>92777</formula>
    </cfRule>
    <cfRule type="cellIs" dxfId="87" priority="36" operator="equal">
      <formula>92776</formula>
    </cfRule>
    <cfRule type="cellIs" dxfId="86" priority="37" operator="equal">
      <formula>95445</formula>
    </cfRule>
  </conditionalFormatting>
  <conditionalFormatting sqref="G7:G11">
    <cfRule type="cellIs" dxfId="85" priority="26" operator="equal">
      <formula>92778</formula>
    </cfRule>
    <cfRule type="cellIs" dxfId="84" priority="27" operator="equal">
      <formula>92718</formula>
    </cfRule>
    <cfRule type="cellIs" dxfId="83" priority="28" operator="equal">
      <formula>92775</formula>
    </cfRule>
    <cfRule type="cellIs" dxfId="82" priority="29" operator="equal">
      <formula>92777</formula>
    </cfRule>
    <cfRule type="cellIs" dxfId="81" priority="30" operator="equal">
      <formula>92776</formula>
    </cfRule>
    <cfRule type="cellIs" dxfId="80" priority="31" operator="equal">
      <formula>95445</formula>
    </cfRule>
  </conditionalFormatting>
  <conditionalFormatting sqref="J203:J204">
    <cfRule type="cellIs" dxfId="79" priority="25" operator="equal">
      <formula>#N/A</formula>
    </cfRule>
  </conditionalFormatting>
  <conditionalFormatting sqref="J206:J208">
    <cfRule type="cellIs" dxfId="78" priority="24" operator="equal">
      <formula>#N/A</formula>
    </cfRule>
  </conditionalFormatting>
  <conditionalFormatting sqref="J210:J223">
    <cfRule type="cellIs" dxfId="77" priority="23" operator="equal">
      <formula>#N/A</formula>
    </cfRule>
  </conditionalFormatting>
  <conditionalFormatting sqref="J228:J230">
    <cfRule type="cellIs" dxfId="76" priority="21" operator="equal">
      <formula>#N/A</formula>
    </cfRule>
  </conditionalFormatting>
  <conditionalFormatting sqref="J232:J235">
    <cfRule type="cellIs" dxfId="75" priority="20" operator="equal">
      <formula>#N/A</formula>
    </cfRule>
  </conditionalFormatting>
  <conditionalFormatting sqref="J237:J239">
    <cfRule type="cellIs" dxfId="74" priority="19" operator="equal">
      <formula>#N/A</formula>
    </cfRule>
  </conditionalFormatting>
  <conditionalFormatting sqref="G251">
    <cfRule type="cellIs" dxfId="73" priority="13" operator="equal">
      <formula>92778</formula>
    </cfRule>
    <cfRule type="cellIs" dxfId="72" priority="14" operator="equal">
      <formula>92718</formula>
    </cfRule>
    <cfRule type="cellIs" dxfId="71" priority="15" operator="equal">
      <formula>92775</formula>
    </cfRule>
    <cfRule type="cellIs" dxfId="70" priority="16" operator="equal">
      <formula>92777</formula>
    </cfRule>
    <cfRule type="cellIs" dxfId="69" priority="17" operator="equal">
      <formula>92776</formula>
    </cfRule>
    <cfRule type="cellIs" dxfId="68" priority="18" operator="equal">
      <formula>95445</formula>
    </cfRule>
  </conditionalFormatting>
  <conditionalFormatting sqref="J250:J251">
    <cfRule type="cellIs" dxfId="67" priority="11" operator="equal">
      <formula>#N/A</formula>
    </cfRule>
  </conditionalFormatting>
  <conditionalFormatting sqref="J253:J257">
    <cfRule type="cellIs" dxfId="66" priority="10" operator="equal">
      <formula>#N/A</formula>
    </cfRule>
  </conditionalFormatting>
  <conditionalFormatting sqref="J259">
    <cfRule type="cellIs" dxfId="65" priority="9" operator="equal">
      <formula>#N/A</formula>
    </cfRule>
  </conditionalFormatting>
  <conditionalFormatting sqref="J127">
    <cfRule type="cellIs" dxfId="64" priority="8" operator="equal">
      <formula>#N/A</formula>
    </cfRule>
  </conditionalFormatting>
  <conditionalFormatting sqref="G127:G128">
    <cfRule type="cellIs" dxfId="63" priority="2" operator="equal">
      <formula>92778</formula>
    </cfRule>
    <cfRule type="cellIs" dxfId="62" priority="3" operator="equal">
      <formula>92718</formula>
    </cfRule>
    <cfRule type="cellIs" dxfId="61" priority="4" operator="equal">
      <formula>92775</formula>
    </cfRule>
    <cfRule type="cellIs" dxfId="60" priority="5" operator="equal">
      <formula>92777</formula>
    </cfRule>
    <cfRule type="cellIs" dxfId="59" priority="6" operator="equal">
      <formula>92776</formula>
    </cfRule>
    <cfRule type="cellIs" dxfId="58" priority="7" operator="equal">
      <formula>95445</formula>
    </cfRule>
  </conditionalFormatting>
  <conditionalFormatting sqref="J128">
    <cfRule type="cellIs" dxfId="57" priority="1" operator="equal">
      <formula>#N/A</formula>
    </cfRule>
  </conditionalFormatting>
  <dataValidations disablePrompts="1" count="3">
    <dataValidation type="list" allowBlank="1" showInputMessage="1" showErrorMessage="1" sqref="D68:D69 D259 D94:D102 D78:D82 D72:D75 D36:D44 D57:D61 D66 D15:D20 D111:D112 D84:D92 D123:D125 D114 D117 D119 D121 D130 D132 D30:D34 D135:D139 D165:D171 D253:D257 D24:D27 D46:D54 D105:D109 D63:D64 D242:D246 D274:D277 D250:D251 D141:D151 D153:D162 D128 D173:D239">
      <formula1>"SERVIÇO,INSUMO"</formula1>
    </dataValidation>
    <dataValidation type="list" allowBlank="1" showInputMessage="1" showErrorMessage="1" sqref="E274:E277 E14:E260">
      <formula1>"AGESUL,SINAPI,SBC,SINDUSCON,SEINFRA,COMPOSIÇÃO,COTAÇÃO"</formula1>
    </dataValidation>
    <dataValidation type="list" allowBlank="1" showInputMessage="1" showErrorMessage="1" sqref="C15:C20 C24:C27 C30:C34 C36:C44 C46:C54 C57:C61 C63:C64 C66 C68 C72:C75 C78:C82 C84:C92 C94:C102 C105:C109 C111:C112 C114 C117 C119 C121 C123:C124 C130 C132 C135:C139 C165:C171 C181:C183 C185 C187:C190 C192:C193 C195:C198 C200:C201 C203:C204 C206:C208 C228:C230 C210:C223 C242:C246 C237:C239 C259 C232:C235 C253:C257 C250:C251 C141:C151 C153:C162 C173:C179 C128 C225:C226">
      <formula1>"BDI 01, BDI 02"</formula1>
    </dataValidation>
  </dataValidations>
  <printOptions horizontalCentered="1"/>
  <pageMargins left="0.7" right="0.7" top="0.75" bottom="0.75" header="0.3" footer="0.3"/>
  <pageSetup paperSize="9" scale="65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O831"/>
  <sheetViews>
    <sheetView view="pageBreakPreview" zoomScale="115" zoomScaleNormal="115" zoomScaleSheetLayoutView="115" workbookViewId="0">
      <selection sqref="A1:XFD1048576"/>
    </sheetView>
  </sheetViews>
  <sheetFormatPr defaultColWidth="14.42578125" defaultRowHeight="12.75" x14ac:dyDescent="0.2"/>
  <cols>
    <col min="1" max="1" width="14.42578125" style="149"/>
    <col min="2" max="2" width="15.42578125" style="91" customWidth="1"/>
    <col min="3" max="3" width="18.28515625" style="91" customWidth="1"/>
    <col min="4" max="4" width="18" style="91" customWidth="1"/>
    <col min="5" max="5" width="24.28515625" style="91" customWidth="1"/>
    <col min="6" max="6" width="18.85546875" style="91" bestFit="1" customWidth="1"/>
    <col min="7" max="7" width="22.140625" style="91" customWidth="1"/>
    <col min="8" max="8" width="16.140625" style="91" customWidth="1"/>
    <col min="9" max="9" width="16.5703125" style="91" customWidth="1"/>
    <col min="10" max="10" width="24.85546875" style="99" customWidth="1"/>
    <col min="11" max="11" width="13" style="149" customWidth="1"/>
    <col min="12" max="12" width="8.7109375" style="149" customWidth="1"/>
    <col min="13" max="13" width="12" style="149" bestFit="1" customWidth="1"/>
    <col min="14" max="14" width="12.28515625" style="149" customWidth="1"/>
    <col min="15" max="15" width="8.7109375" style="149" customWidth="1"/>
    <col min="16" max="23" width="8.7109375" style="78" customWidth="1"/>
    <col min="24" max="16384" width="14.42578125" style="78"/>
  </cols>
  <sheetData>
    <row r="3" spans="2:15" ht="19.5" customHeight="1" x14ac:dyDescent="0.2">
      <c r="B3" s="220"/>
      <c r="C3" s="77"/>
      <c r="D3" s="670" t="s">
        <v>1</v>
      </c>
      <c r="E3" s="670"/>
      <c r="F3" s="670"/>
      <c r="G3" s="670"/>
      <c r="H3" s="670"/>
      <c r="I3" s="670"/>
      <c r="J3" s="671"/>
    </row>
    <row r="4" spans="2:15" ht="19.5" customHeight="1" x14ac:dyDescent="0.2">
      <c r="B4" s="221"/>
      <c r="C4" s="222"/>
      <c r="D4" s="672" t="s">
        <v>87</v>
      </c>
      <c r="E4" s="673"/>
      <c r="F4" s="673"/>
      <c r="G4" s="673"/>
      <c r="H4" s="673"/>
      <c r="I4" s="673"/>
      <c r="J4" s="674"/>
    </row>
    <row r="5" spans="2:15" ht="19.5" customHeight="1" x14ac:dyDescent="0.2">
      <c r="B5" s="223"/>
      <c r="C5" s="79"/>
      <c r="D5" s="675" t="s">
        <v>29</v>
      </c>
      <c r="E5" s="670"/>
      <c r="F5" s="670"/>
      <c r="G5" s="670"/>
      <c r="H5" s="670"/>
      <c r="I5" s="670"/>
      <c r="J5" s="671"/>
    </row>
    <row r="6" spans="2:15" ht="20.25" x14ac:dyDescent="0.2">
      <c r="B6" s="676" t="s">
        <v>127</v>
      </c>
      <c r="C6" s="676"/>
      <c r="D6" s="677"/>
      <c r="E6" s="677"/>
      <c r="F6" s="677"/>
      <c r="G6" s="677"/>
      <c r="H6" s="677"/>
      <c r="I6" s="677"/>
      <c r="J6" s="677"/>
    </row>
    <row r="7" spans="2:15" x14ac:dyDescent="0.2">
      <c r="B7" s="224" t="s">
        <v>128</v>
      </c>
      <c r="C7" s="266" t="s">
        <v>513</v>
      </c>
      <c r="D7" s="267"/>
      <c r="E7" s="267"/>
      <c r="F7" s="267"/>
      <c r="G7" s="188"/>
      <c r="H7" s="265"/>
      <c r="I7" s="241" t="s">
        <v>40</v>
      </c>
      <c r="J7" s="242"/>
    </row>
    <row r="8" spans="2:15" x14ac:dyDescent="0.2">
      <c r="B8" s="224" t="s">
        <v>2</v>
      </c>
      <c r="C8" s="266" t="s">
        <v>89</v>
      </c>
      <c r="D8" s="267"/>
      <c r="E8" s="267"/>
      <c r="F8" s="267"/>
      <c r="G8" s="188"/>
      <c r="H8" s="265"/>
      <c r="I8" s="243"/>
      <c r="J8" s="244"/>
    </row>
    <row r="9" spans="2:15" ht="12.75" customHeight="1" x14ac:dyDescent="0.2">
      <c r="B9" s="224" t="s">
        <v>3</v>
      </c>
      <c r="C9" s="266" t="s">
        <v>697</v>
      </c>
      <c r="D9" s="267"/>
      <c r="E9" s="267"/>
      <c r="F9" s="267"/>
      <c r="G9" s="188"/>
      <c r="H9" s="265"/>
      <c r="I9" s="678" t="s">
        <v>968</v>
      </c>
      <c r="J9" s="679"/>
    </row>
    <row r="10" spans="2:15" x14ac:dyDescent="0.2">
      <c r="B10" s="225" t="s">
        <v>54</v>
      </c>
      <c r="C10" s="268" t="s">
        <v>1082</v>
      </c>
      <c r="D10" s="267"/>
      <c r="E10" s="267"/>
      <c r="F10" s="267"/>
      <c r="G10" s="188"/>
      <c r="H10" s="265"/>
      <c r="I10" s="680"/>
      <c r="J10" s="681"/>
    </row>
    <row r="11" spans="2:15" x14ac:dyDescent="0.2">
      <c r="B11" s="80"/>
      <c r="C11" s="215"/>
      <c r="D11" s="215"/>
      <c r="E11" s="81"/>
      <c r="F11" s="81"/>
      <c r="G11" s="216"/>
      <c r="H11" s="82"/>
      <c r="I11" s="82"/>
      <c r="J11" s="83"/>
    </row>
    <row r="12" spans="2:15" x14ac:dyDescent="0.2">
      <c r="B12" s="84" t="s">
        <v>129</v>
      </c>
      <c r="C12" s="85"/>
      <c r="D12" s="86" t="s">
        <v>4</v>
      </c>
      <c r="E12" s="86"/>
      <c r="F12" s="86"/>
      <c r="G12" s="86"/>
      <c r="H12" s="86"/>
      <c r="I12" s="86"/>
      <c r="J12" s="87"/>
      <c r="K12" s="149" t="s">
        <v>755</v>
      </c>
      <c r="L12" s="270"/>
    </row>
    <row r="13" spans="2:15" x14ac:dyDescent="0.2">
      <c r="B13" s="88" t="s">
        <v>12</v>
      </c>
      <c r="C13" s="88">
        <v>101000101</v>
      </c>
      <c r="D13" s="578" t="s">
        <v>1084</v>
      </c>
      <c r="E13" s="579"/>
      <c r="F13" s="579"/>
      <c r="G13" s="579"/>
      <c r="H13" s="579"/>
      <c r="I13" s="580"/>
      <c r="J13" s="88" t="s">
        <v>38</v>
      </c>
      <c r="K13" s="149" t="s">
        <v>755</v>
      </c>
      <c r="L13" s="270"/>
    </row>
    <row r="14" spans="2:15" x14ac:dyDescent="0.2">
      <c r="B14" s="248" t="s">
        <v>130</v>
      </c>
      <c r="C14" s="684" t="s">
        <v>341</v>
      </c>
      <c r="D14" s="685"/>
      <c r="E14" s="686"/>
      <c r="F14" s="248" t="s">
        <v>131</v>
      </c>
      <c r="G14" s="248" t="s">
        <v>132</v>
      </c>
      <c r="H14" s="682" t="s">
        <v>133</v>
      </c>
      <c r="I14" s="683"/>
      <c r="J14" s="248" t="s">
        <v>134</v>
      </c>
      <c r="K14" s="149" t="s">
        <v>755</v>
      </c>
      <c r="L14" s="270"/>
    </row>
    <row r="15" spans="2:15" x14ac:dyDescent="0.2">
      <c r="B15" s="687" t="s">
        <v>135</v>
      </c>
      <c r="C15" s="687"/>
      <c r="D15" s="687"/>
      <c r="E15" s="687"/>
      <c r="F15" s="194">
        <v>2</v>
      </c>
      <c r="G15" s="194">
        <v>4</v>
      </c>
      <c r="H15" s="576">
        <v>8</v>
      </c>
      <c r="I15" s="577"/>
      <c r="J15" s="321" t="s">
        <v>342</v>
      </c>
      <c r="K15" s="149" t="s">
        <v>755</v>
      </c>
      <c r="L15" s="270"/>
    </row>
    <row r="16" spans="2:15" x14ac:dyDescent="0.2">
      <c r="B16" s="88" t="s">
        <v>336</v>
      </c>
      <c r="C16" s="88">
        <v>101000114</v>
      </c>
      <c r="D16" s="578" t="s">
        <v>1085</v>
      </c>
      <c r="E16" s="579"/>
      <c r="F16" s="579"/>
      <c r="G16" s="579"/>
      <c r="H16" s="579"/>
      <c r="I16" s="580"/>
      <c r="J16" s="88" t="s">
        <v>101</v>
      </c>
      <c r="K16" s="149" t="s">
        <v>755</v>
      </c>
      <c r="L16" s="270"/>
      <c r="M16" s="572" t="s">
        <v>967</v>
      </c>
      <c r="N16" s="573"/>
      <c r="O16" s="573"/>
    </row>
    <row r="17" spans="2:15" x14ac:dyDescent="0.2">
      <c r="B17" s="581" t="s">
        <v>130</v>
      </c>
      <c r="C17" s="582"/>
      <c r="D17" s="582"/>
      <c r="E17" s="582"/>
      <c r="F17" s="582"/>
      <c r="G17" s="583"/>
      <c r="H17" s="584" t="s">
        <v>33</v>
      </c>
      <c r="I17" s="584"/>
      <c r="J17" s="321" t="s">
        <v>134</v>
      </c>
      <c r="K17" s="149" t="s">
        <v>755</v>
      </c>
      <c r="L17" s="270"/>
      <c r="M17" s="574"/>
      <c r="N17" s="575"/>
      <c r="O17" s="575"/>
    </row>
    <row r="18" spans="2:15" x14ac:dyDescent="0.2">
      <c r="B18" s="581"/>
      <c r="C18" s="582"/>
      <c r="D18" s="582"/>
      <c r="E18" s="582"/>
      <c r="F18" s="582"/>
      <c r="G18" s="583"/>
      <c r="H18" s="576">
        <v>1</v>
      </c>
      <c r="I18" s="577"/>
      <c r="J18" s="89" t="s">
        <v>32</v>
      </c>
      <c r="K18" s="149" t="s">
        <v>755</v>
      </c>
      <c r="L18" s="270"/>
    </row>
    <row r="19" spans="2:15" ht="12.75" customHeight="1" x14ac:dyDescent="0.2">
      <c r="B19" s="585" t="s">
        <v>135</v>
      </c>
      <c r="C19" s="586"/>
      <c r="D19" s="586"/>
      <c r="E19" s="586"/>
      <c r="F19" s="586"/>
      <c r="G19" s="587"/>
      <c r="H19" s="588">
        <v>1</v>
      </c>
      <c r="I19" s="589"/>
      <c r="J19" s="90"/>
      <c r="K19" s="149" t="s">
        <v>755</v>
      </c>
      <c r="L19" s="270"/>
    </row>
    <row r="20" spans="2:15" x14ac:dyDescent="0.2">
      <c r="B20" s="88" t="s">
        <v>337</v>
      </c>
      <c r="C20" s="88">
        <v>101000118</v>
      </c>
      <c r="D20" s="578" t="s">
        <v>1086</v>
      </c>
      <c r="E20" s="579"/>
      <c r="F20" s="579"/>
      <c r="G20" s="579"/>
      <c r="H20" s="579"/>
      <c r="I20" s="580"/>
      <c r="J20" s="88" t="s">
        <v>101</v>
      </c>
      <c r="K20" s="149" t="s">
        <v>755</v>
      </c>
      <c r="L20" s="270"/>
    </row>
    <row r="21" spans="2:15" x14ac:dyDescent="0.2">
      <c r="B21" s="581" t="s">
        <v>130</v>
      </c>
      <c r="C21" s="582"/>
      <c r="D21" s="582"/>
      <c r="E21" s="582"/>
      <c r="F21" s="582"/>
      <c r="G21" s="583"/>
      <c r="H21" s="584" t="s">
        <v>33</v>
      </c>
      <c r="I21" s="584"/>
      <c r="J21" s="321" t="s">
        <v>134</v>
      </c>
      <c r="K21" s="149" t="s">
        <v>755</v>
      </c>
      <c r="L21" s="270"/>
    </row>
    <row r="22" spans="2:15" x14ac:dyDescent="0.2">
      <c r="B22" s="581"/>
      <c r="C22" s="582"/>
      <c r="D22" s="582"/>
      <c r="E22" s="582"/>
      <c r="F22" s="582"/>
      <c r="G22" s="583"/>
      <c r="H22" s="576">
        <v>1</v>
      </c>
      <c r="I22" s="577"/>
      <c r="J22" s="89" t="s">
        <v>32</v>
      </c>
      <c r="K22" s="149" t="s">
        <v>755</v>
      </c>
      <c r="L22" s="270"/>
    </row>
    <row r="23" spans="2:15" ht="12.75" customHeight="1" x14ac:dyDescent="0.2">
      <c r="B23" s="585" t="s">
        <v>135</v>
      </c>
      <c r="C23" s="586"/>
      <c r="D23" s="586"/>
      <c r="E23" s="586"/>
      <c r="F23" s="586"/>
      <c r="G23" s="587"/>
      <c r="H23" s="588">
        <v>1</v>
      </c>
      <c r="I23" s="589"/>
      <c r="J23" s="90"/>
      <c r="K23" s="149" t="s">
        <v>755</v>
      </c>
      <c r="L23" s="270"/>
    </row>
    <row r="24" spans="2:15" x14ac:dyDescent="0.2">
      <c r="B24" s="88" t="s">
        <v>338</v>
      </c>
      <c r="C24" s="88">
        <v>201002161</v>
      </c>
      <c r="D24" s="578" t="s">
        <v>1087</v>
      </c>
      <c r="E24" s="579"/>
      <c r="F24" s="579"/>
      <c r="G24" s="579"/>
      <c r="H24" s="579"/>
      <c r="I24" s="580"/>
      <c r="J24" s="88" t="s">
        <v>101</v>
      </c>
      <c r="K24" s="149" t="s">
        <v>755</v>
      </c>
      <c r="L24" s="270"/>
    </row>
    <row r="25" spans="2:15" x14ac:dyDescent="0.2">
      <c r="B25" s="581" t="s">
        <v>130</v>
      </c>
      <c r="C25" s="582"/>
      <c r="D25" s="582"/>
      <c r="E25" s="582"/>
      <c r="F25" s="582"/>
      <c r="G25" s="583"/>
      <c r="H25" s="584" t="s">
        <v>33</v>
      </c>
      <c r="I25" s="584"/>
      <c r="J25" s="321" t="s">
        <v>134</v>
      </c>
      <c r="K25" s="149" t="s">
        <v>755</v>
      </c>
      <c r="L25" s="270"/>
    </row>
    <row r="26" spans="2:15" x14ac:dyDescent="0.2">
      <c r="B26" s="581"/>
      <c r="C26" s="582"/>
      <c r="D26" s="582"/>
      <c r="E26" s="582"/>
      <c r="F26" s="582"/>
      <c r="G26" s="583"/>
      <c r="H26" s="576">
        <v>24</v>
      </c>
      <c r="I26" s="577"/>
      <c r="J26" s="89" t="s">
        <v>32</v>
      </c>
      <c r="K26" s="149" t="s">
        <v>755</v>
      </c>
      <c r="L26" s="270"/>
    </row>
    <row r="27" spans="2:15" x14ac:dyDescent="0.2">
      <c r="B27" s="585" t="s">
        <v>135</v>
      </c>
      <c r="C27" s="586"/>
      <c r="D27" s="586"/>
      <c r="E27" s="586"/>
      <c r="F27" s="586"/>
      <c r="G27" s="587"/>
      <c r="H27" s="588">
        <v>24</v>
      </c>
      <c r="I27" s="589"/>
      <c r="J27" s="90"/>
      <c r="K27" s="149" t="s">
        <v>755</v>
      </c>
      <c r="L27" s="270"/>
    </row>
    <row r="28" spans="2:15" x14ac:dyDescent="0.2">
      <c r="B28" s="88" t="s">
        <v>340</v>
      </c>
      <c r="C28" s="88">
        <v>101000215</v>
      </c>
      <c r="D28" s="578" t="s">
        <v>1091</v>
      </c>
      <c r="E28" s="579"/>
      <c r="F28" s="579"/>
      <c r="G28" s="579"/>
      <c r="H28" s="579"/>
      <c r="I28" s="580"/>
      <c r="J28" s="88" t="s">
        <v>1092</v>
      </c>
      <c r="K28" s="149" t="s">
        <v>755</v>
      </c>
      <c r="L28" s="270"/>
    </row>
    <row r="29" spans="2:15" x14ac:dyDescent="0.2">
      <c r="B29" s="581" t="s">
        <v>130</v>
      </c>
      <c r="C29" s="582"/>
      <c r="D29" s="582"/>
      <c r="E29" s="582"/>
      <c r="F29" s="582"/>
      <c r="G29" s="583"/>
      <c r="H29" s="584" t="s">
        <v>33</v>
      </c>
      <c r="I29" s="584"/>
      <c r="J29" s="321" t="s">
        <v>134</v>
      </c>
      <c r="K29" s="149" t="s">
        <v>755</v>
      </c>
      <c r="L29" s="270"/>
    </row>
    <row r="30" spans="2:15" x14ac:dyDescent="0.2">
      <c r="B30" s="581"/>
      <c r="C30" s="582"/>
      <c r="D30" s="582"/>
      <c r="E30" s="582"/>
      <c r="F30" s="582"/>
      <c r="G30" s="583"/>
      <c r="H30" s="576">
        <v>6</v>
      </c>
      <c r="I30" s="577"/>
      <c r="J30" s="89" t="s">
        <v>32</v>
      </c>
      <c r="K30" s="149" t="s">
        <v>755</v>
      </c>
      <c r="L30" s="270"/>
    </row>
    <row r="31" spans="2:15" x14ac:dyDescent="0.2">
      <c r="B31" s="585" t="s">
        <v>135</v>
      </c>
      <c r="C31" s="586"/>
      <c r="D31" s="586"/>
      <c r="E31" s="586"/>
      <c r="F31" s="586"/>
      <c r="G31" s="587"/>
      <c r="H31" s="588">
        <v>6</v>
      </c>
      <c r="I31" s="589"/>
      <c r="J31" s="90"/>
      <c r="K31" s="149" t="s">
        <v>755</v>
      </c>
      <c r="L31" s="270"/>
    </row>
    <row r="32" spans="2:15" ht="12.75" customHeight="1" x14ac:dyDescent="0.2">
      <c r="B32" s="84" t="s">
        <v>10</v>
      </c>
      <c r="C32" s="85"/>
      <c r="D32" s="86" t="s">
        <v>486</v>
      </c>
      <c r="E32" s="86"/>
      <c r="F32" s="86"/>
      <c r="G32" s="86"/>
      <c r="H32" s="86"/>
      <c r="I32" s="86"/>
      <c r="J32" s="87"/>
      <c r="K32" s="149" t="s">
        <v>755</v>
      </c>
      <c r="L32" s="270"/>
    </row>
    <row r="33" spans="1:12" x14ac:dyDescent="0.2">
      <c r="B33" s="374" t="s">
        <v>13</v>
      </c>
      <c r="C33" s="375"/>
      <c r="D33" s="654" t="s">
        <v>487</v>
      </c>
      <c r="E33" s="654"/>
      <c r="F33" s="654"/>
      <c r="G33" s="654"/>
      <c r="H33" s="654"/>
      <c r="I33" s="654"/>
      <c r="J33" s="376"/>
      <c r="K33" s="149" t="s">
        <v>755</v>
      </c>
      <c r="L33" s="270"/>
    </row>
    <row r="34" spans="1:12" x14ac:dyDescent="0.2">
      <c r="B34" s="372" t="s">
        <v>514</v>
      </c>
      <c r="C34" s="372">
        <v>98524</v>
      </c>
      <c r="D34" s="688" t="s">
        <v>1093</v>
      </c>
      <c r="E34" s="689"/>
      <c r="F34" s="689"/>
      <c r="G34" s="689"/>
      <c r="H34" s="689"/>
      <c r="I34" s="690"/>
      <c r="J34" s="373" t="s">
        <v>38</v>
      </c>
      <c r="K34" s="149" t="s">
        <v>755</v>
      </c>
      <c r="L34" s="270"/>
    </row>
    <row r="35" spans="1:12" x14ac:dyDescent="0.2">
      <c r="B35" s="581" t="s">
        <v>130</v>
      </c>
      <c r="C35" s="582"/>
      <c r="D35" s="582"/>
      <c r="E35" s="582"/>
      <c r="F35" s="582"/>
      <c r="G35" s="583"/>
      <c r="H35" s="584" t="s">
        <v>33</v>
      </c>
      <c r="I35" s="584"/>
      <c r="J35" s="321" t="s">
        <v>134</v>
      </c>
      <c r="K35" s="149" t="s">
        <v>755</v>
      </c>
      <c r="L35" s="270"/>
    </row>
    <row r="36" spans="1:12" ht="27" customHeight="1" x14ac:dyDescent="0.2">
      <c r="B36" s="625" t="s">
        <v>734</v>
      </c>
      <c r="C36" s="648"/>
      <c r="D36" s="648"/>
      <c r="E36" s="648"/>
      <c r="F36" s="648"/>
      <c r="G36" s="626"/>
      <c r="H36" s="576">
        <v>714.83999999999992</v>
      </c>
      <c r="I36" s="577"/>
      <c r="J36" s="89" t="s">
        <v>32</v>
      </c>
      <c r="K36" s="149" t="s">
        <v>755</v>
      </c>
      <c r="L36" s="270"/>
    </row>
    <row r="37" spans="1:12" x14ac:dyDescent="0.2">
      <c r="A37" s="384" t="s">
        <v>514</v>
      </c>
      <c r="B37" s="585" t="s">
        <v>135</v>
      </c>
      <c r="C37" s="586"/>
      <c r="D37" s="586"/>
      <c r="E37" s="586"/>
      <c r="F37" s="586"/>
      <c r="G37" s="587"/>
      <c r="H37" s="588">
        <v>714.83999999999992</v>
      </c>
      <c r="I37" s="589"/>
      <c r="J37" s="90"/>
      <c r="K37" s="149" t="s">
        <v>755</v>
      </c>
      <c r="L37" s="270"/>
    </row>
    <row r="38" spans="1:12" x14ac:dyDescent="0.2">
      <c r="B38" s="371" t="s">
        <v>636</v>
      </c>
      <c r="C38" s="371">
        <v>401001126</v>
      </c>
      <c r="D38" s="578" t="s">
        <v>1095</v>
      </c>
      <c r="E38" s="579"/>
      <c r="F38" s="579"/>
      <c r="G38" s="579"/>
      <c r="H38" s="579"/>
      <c r="I38" s="580"/>
      <c r="J38" s="88" t="s">
        <v>1096</v>
      </c>
      <c r="K38" s="149" t="s">
        <v>755</v>
      </c>
      <c r="L38" s="270"/>
    </row>
    <row r="39" spans="1:12" x14ac:dyDescent="0.2">
      <c r="B39" s="581" t="s">
        <v>130</v>
      </c>
      <c r="C39" s="582"/>
      <c r="D39" s="582"/>
      <c r="E39" s="582"/>
      <c r="F39" s="582"/>
      <c r="G39" s="583"/>
      <c r="H39" s="584" t="s">
        <v>33</v>
      </c>
      <c r="I39" s="584"/>
      <c r="J39" s="321" t="s">
        <v>134</v>
      </c>
      <c r="K39" s="149" t="s">
        <v>755</v>
      </c>
      <c r="L39" s="270"/>
    </row>
    <row r="40" spans="1:12" x14ac:dyDescent="0.2">
      <c r="B40" s="581" t="s">
        <v>739</v>
      </c>
      <c r="C40" s="582"/>
      <c r="D40" s="582"/>
      <c r="E40" s="582"/>
      <c r="F40" s="582"/>
      <c r="G40" s="583"/>
      <c r="H40" s="576">
        <v>157.18800000000002</v>
      </c>
      <c r="I40" s="577"/>
      <c r="J40" s="89" t="s">
        <v>32</v>
      </c>
      <c r="K40" s="149" t="s">
        <v>755</v>
      </c>
      <c r="L40" s="270"/>
    </row>
    <row r="41" spans="1:12" x14ac:dyDescent="0.2">
      <c r="A41" s="384" t="s">
        <v>636</v>
      </c>
      <c r="B41" s="585" t="s">
        <v>135</v>
      </c>
      <c r="C41" s="586"/>
      <c r="D41" s="586"/>
      <c r="E41" s="586"/>
      <c r="F41" s="586"/>
      <c r="G41" s="587"/>
      <c r="H41" s="588">
        <v>157.18800000000002</v>
      </c>
      <c r="I41" s="589"/>
      <c r="J41" s="90"/>
      <c r="K41" s="149" t="s">
        <v>755</v>
      </c>
      <c r="L41" s="270"/>
    </row>
    <row r="42" spans="1:12" x14ac:dyDescent="0.2">
      <c r="B42" s="371" t="s">
        <v>637</v>
      </c>
      <c r="C42" s="371">
        <v>97914</v>
      </c>
      <c r="D42" s="578" t="s">
        <v>1097</v>
      </c>
      <c r="E42" s="579"/>
      <c r="F42" s="579"/>
      <c r="G42" s="579"/>
      <c r="H42" s="579"/>
      <c r="I42" s="580"/>
      <c r="J42" s="88" t="s">
        <v>1098</v>
      </c>
      <c r="K42" s="149" t="s">
        <v>755</v>
      </c>
      <c r="L42" s="270"/>
    </row>
    <row r="43" spans="1:12" x14ac:dyDescent="0.2">
      <c r="B43" s="581" t="s">
        <v>130</v>
      </c>
      <c r="C43" s="582"/>
      <c r="D43" s="582"/>
      <c r="E43" s="582"/>
      <c r="F43" s="582"/>
      <c r="G43" s="583"/>
      <c r="H43" s="584" t="s">
        <v>33</v>
      </c>
      <c r="I43" s="584"/>
      <c r="J43" s="321" t="s">
        <v>134</v>
      </c>
      <c r="K43" s="149" t="s">
        <v>755</v>
      </c>
      <c r="L43" s="270"/>
    </row>
    <row r="44" spans="1:12" x14ac:dyDescent="0.2">
      <c r="B44" s="581" t="s">
        <v>740</v>
      </c>
      <c r="C44" s="582"/>
      <c r="D44" s="582"/>
      <c r="E44" s="582"/>
      <c r="F44" s="582"/>
      <c r="G44" s="583"/>
      <c r="H44" s="576">
        <v>4715.6400000000003</v>
      </c>
      <c r="I44" s="577"/>
      <c r="J44" s="89" t="s">
        <v>32</v>
      </c>
      <c r="K44" s="149" t="s">
        <v>755</v>
      </c>
      <c r="L44" s="270"/>
    </row>
    <row r="45" spans="1:12" x14ac:dyDescent="0.2">
      <c r="A45" s="384" t="s">
        <v>637</v>
      </c>
      <c r="B45" s="585" t="s">
        <v>135</v>
      </c>
      <c r="C45" s="586"/>
      <c r="D45" s="586"/>
      <c r="E45" s="586"/>
      <c r="F45" s="586"/>
      <c r="G45" s="587"/>
      <c r="H45" s="588">
        <v>4715.6400000000003</v>
      </c>
      <c r="I45" s="589"/>
      <c r="J45" s="90"/>
      <c r="K45" s="149" t="s">
        <v>755</v>
      </c>
      <c r="L45" s="270"/>
    </row>
    <row r="46" spans="1:12" x14ac:dyDescent="0.2">
      <c r="B46" s="371" t="s">
        <v>638</v>
      </c>
      <c r="C46" s="371">
        <v>97915</v>
      </c>
      <c r="D46" s="578" t="s">
        <v>1101</v>
      </c>
      <c r="E46" s="579"/>
      <c r="F46" s="579"/>
      <c r="G46" s="579"/>
      <c r="H46" s="579"/>
      <c r="I46" s="580"/>
      <c r="J46" s="88" t="s">
        <v>1098</v>
      </c>
      <c r="K46" s="149" t="s">
        <v>755</v>
      </c>
      <c r="L46" s="270"/>
    </row>
    <row r="47" spans="1:12" x14ac:dyDescent="0.2">
      <c r="B47" s="581" t="s">
        <v>130</v>
      </c>
      <c r="C47" s="582"/>
      <c r="D47" s="582"/>
      <c r="E47" s="582"/>
      <c r="F47" s="582"/>
      <c r="G47" s="583"/>
      <c r="H47" s="584" t="s">
        <v>33</v>
      </c>
      <c r="I47" s="584"/>
      <c r="J47" s="321" t="s">
        <v>134</v>
      </c>
      <c r="K47" s="149" t="s">
        <v>755</v>
      </c>
      <c r="L47" s="270"/>
    </row>
    <row r="48" spans="1:12" x14ac:dyDescent="0.2">
      <c r="B48" s="581" t="s">
        <v>741</v>
      </c>
      <c r="C48" s="582"/>
      <c r="D48" s="582"/>
      <c r="E48" s="582"/>
      <c r="F48" s="582"/>
      <c r="G48" s="583"/>
      <c r="H48" s="576">
        <v>11003.160000000002</v>
      </c>
      <c r="I48" s="577"/>
      <c r="J48" s="89" t="s">
        <v>32</v>
      </c>
      <c r="K48" s="149" t="s">
        <v>755</v>
      </c>
      <c r="L48" s="270"/>
    </row>
    <row r="49" spans="1:13" x14ac:dyDescent="0.2">
      <c r="A49" s="384" t="s">
        <v>638</v>
      </c>
      <c r="B49" s="585" t="s">
        <v>135</v>
      </c>
      <c r="C49" s="586"/>
      <c r="D49" s="586"/>
      <c r="E49" s="586"/>
      <c r="F49" s="586"/>
      <c r="G49" s="587"/>
      <c r="H49" s="588">
        <v>11003.160000000002</v>
      </c>
      <c r="I49" s="589"/>
      <c r="J49" s="90"/>
      <c r="K49" s="149" t="s">
        <v>755</v>
      </c>
      <c r="L49" s="270"/>
    </row>
    <row r="50" spans="1:13" x14ac:dyDescent="0.2">
      <c r="B50" s="374" t="s">
        <v>483</v>
      </c>
      <c r="C50" s="375"/>
      <c r="D50" s="654" t="s">
        <v>488</v>
      </c>
      <c r="E50" s="654"/>
      <c r="F50" s="654"/>
      <c r="G50" s="654"/>
      <c r="H50" s="654"/>
      <c r="I50" s="654"/>
      <c r="J50" s="376"/>
      <c r="K50" s="149" t="s">
        <v>755</v>
      </c>
      <c r="L50" s="270"/>
    </row>
    <row r="51" spans="1:13" x14ac:dyDescent="0.2">
      <c r="B51" s="374" t="s">
        <v>515</v>
      </c>
      <c r="C51" s="375"/>
      <c r="D51" s="654" t="s">
        <v>489</v>
      </c>
      <c r="E51" s="654"/>
      <c r="F51" s="654"/>
      <c r="G51" s="654"/>
      <c r="H51" s="654"/>
      <c r="I51" s="654"/>
      <c r="J51" s="376"/>
      <c r="K51" s="149" t="s">
        <v>755</v>
      </c>
      <c r="L51" s="270"/>
    </row>
    <row r="52" spans="1:13" x14ac:dyDescent="0.2">
      <c r="B52" s="371" t="s">
        <v>516</v>
      </c>
      <c r="C52" s="371">
        <v>101174</v>
      </c>
      <c r="D52" s="578" t="s">
        <v>1104</v>
      </c>
      <c r="E52" s="579"/>
      <c r="F52" s="579"/>
      <c r="G52" s="579"/>
      <c r="H52" s="579"/>
      <c r="I52" s="580"/>
      <c r="J52" s="88" t="s">
        <v>104</v>
      </c>
      <c r="K52" s="149" t="s">
        <v>755</v>
      </c>
      <c r="L52" s="270"/>
    </row>
    <row r="53" spans="1:13" x14ac:dyDescent="0.2">
      <c r="B53" s="608" t="s">
        <v>130</v>
      </c>
      <c r="C53" s="609"/>
      <c r="D53" s="609"/>
      <c r="E53" s="609"/>
      <c r="F53" s="609"/>
      <c r="G53" s="610"/>
      <c r="H53" s="611" t="s">
        <v>136</v>
      </c>
      <c r="I53" s="611"/>
      <c r="J53" s="495" t="s">
        <v>134</v>
      </c>
      <c r="K53" s="149" t="s">
        <v>755</v>
      </c>
      <c r="L53" s="270"/>
    </row>
    <row r="54" spans="1:13" x14ac:dyDescent="0.2">
      <c r="B54" s="608" t="s">
        <v>928</v>
      </c>
      <c r="C54" s="609"/>
      <c r="D54" s="609"/>
      <c r="E54" s="609"/>
      <c r="F54" s="609"/>
      <c r="G54" s="610"/>
      <c r="H54" s="646">
        <v>630</v>
      </c>
      <c r="I54" s="647"/>
      <c r="J54" s="496" t="s">
        <v>724</v>
      </c>
      <c r="K54" s="149" t="s">
        <v>755</v>
      </c>
      <c r="L54" s="270">
        <v>735</v>
      </c>
    </row>
    <row r="55" spans="1:13" x14ac:dyDescent="0.2">
      <c r="A55" s="384" t="s">
        <v>516</v>
      </c>
      <c r="B55" s="616" t="s">
        <v>135</v>
      </c>
      <c r="C55" s="617"/>
      <c r="D55" s="617"/>
      <c r="E55" s="617"/>
      <c r="F55" s="617"/>
      <c r="G55" s="618"/>
      <c r="H55" s="614">
        <v>630</v>
      </c>
      <c r="I55" s="615"/>
      <c r="J55" s="497"/>
      <c r="K55" s="149" t="s">
        <v>755</v>
      </c>
      <c r="L55" s="270"/>
    </row>
    <row r="56" spans="1:13" x14ac:dyDescent="0.2">
      <c r="A56" s="149" t="s">
        <v>712</v>
      </c>
      <c r="B56" s="371" t="s">
        <v>517</v>
      </c>
      <c r="C56" s="371">
        <v>103670</v>
      </c>
      <c r="D56" s="578" t="s">
        <v>1107</v>
      </c>
      <c r="E56" s="579"/>
      <c r="F56" s="579"/>
      <c r="G56" s="579"/>
      <c r="H56" s="579"/>
      <c r="I56" s="580"/>
      <c r="J56" s="88" t="s">
        <v>1096</v>
      </c>
      <c r="K56" s="149" t="s">
        <v>755</v>
      </c>
      <c r="L56" s="270"/>
    </row>
    <row r="57" spans="1:13" x14ac:dyDescent="0.2">
      <c r="B57" s="581" t="s">
        <v>130</v>
      </c>
      <c r="C57" s="582"/>
      <c r="D57" s="582"/>
      <c r="E57" s="582"/>
      <c r="F57" s="582"/>
      <c r="G57" s="583"/>
      <c r="H57" s="584" t="s">
        <v>719</v>
      </c>
      <c r="I57" s="584"/>
      <c r="J57" s="321" t="s">
        <v>134</v>
      </c>
      <c r="K57" s="149" t="s">
        <v>755</v>
      </c>
      <c r="L57" s="270"/>
    </row>
    <row r="58" spans="1:13" x14ac:dyDescent="0.2">
      <c r="B58" s="581" t="s">
        <v>929</v>
      </c>
      <c r="C58" s="582"/>
      <c r="D58" s="582"/>
      <c r="E58" s="582"/>
      <c r="F58" s="582"/>
      <c r="G58" s="583"/>
      <c r="H58" s="576">
        <v>30.925052683774528</v>
      </c>
      <c r="I58" s="577"/>
      <c r="J58" s="89" t="s">
        <v>719</v>
      </c>
      <c r="K58" s="149" t="s">
        <v>755</v>
      </c>
      <c r="L58" s="270"/>
    </row>
    <row r="59" spans="1:13" x14ac:dyDescent="0.2">
      <c r="A59" s="384" t="s">
        <v>517</v>
      </c>
      <c r="B59" s="585" t="s">
        <v>135</v>
      </c>
      <c r="C59" s="586"/>
      <c r="D59" s="586"/>
      <c r="E59" s="586"/>
      <c r="F59" s="586"/>
      <c r="G59" s="587"/>
      <c r="H59" s="588">
        <v>30.925052683774528</v>
      </c>
      <c r="I59" s="589"/>
      <c r="J59" s="90"/>
      <c r="K59" s="149" t="s">
        <v>755</v>
      </c>
      <c r="L59" s="270"/>
      <c r="M59" s="149">
        <v>36.07922813107028</v>
      </c>
    </row>
    <row r="60" spans="1:13" x14ac:dyDescent="0.2">
      <c r="B60" s="371" t="s">
        <v>518</v>
      </c>
      <c r="C60" s="371">
        <v>95601</v>
      </c>
      <c r="D60" s="578" t="s">
        <v>1109</v>
      </c>
      <c r="E60" s="579"/>
      <c r="F60" s="579"/>
      <c r="G60" s="579"/>
      <c r="H60" s="579"/>
      <c r="I60" s="580"/>
      <c r="J60" s="88" t="s">
        <v>101</v>
      </c>
      <c r="K60" s="149" t="s">
        <v>755</v>
      </c>
      <c r="L60" s="270"/>
    </row>
    <row r="61" spans="1:13" x14ac:dyDescent="0.2">
      <c r="B61" s="581" t="s">
        <v>130</v>
      </c>
      <c r="C61" s="582"/>
      <c r="D61" s="582"/>
      <c r="E61" s="582"/>
      <c r="F61" s="582"/>
      <c r="G61" s="583"/>
      <c r="H61" s="584" t="s">
        <v>33</v>
      </c>
      <c r="I61" s="584"/>
      <c r="J61" s="321" t="s">
        <v>134</v>
      </c>
      <c r="K61" s="149" t="s">
        <v>755</v>
      </c>
      <c r="L61" s="270"/>
    </row>
    <row r="62" spans="1:13" x14ac:dyDescent="0.2">
      <c r="B62" s="581" t="s">
        <v>930</v>
      </c>
      <c r="C62" s="582"/>
      <c r="D62" s="582"/>
      <c r="E62" s="582"/>
      <c r="F62" s="582"/>
      <c r="G62" s="583"/>
      <c r="H62" s="576">
        <v>210</v>
      </c>
      <c r="I62" s="577"/>
      <c r="J62" s="89" t="s">
        <v>32</v>
      </c>
      <c r="K62" s="149" t="s">
        <v>755</v>
      </c>
      <c r="L62" s="270"/>
    </row>
    <row r="63" spans="1:13" x14ac:dyDescent="0.2">
      <c r="A63" s="384" t="s">
        <v>518</v>
      </c>
      <c r="B63" s="585" t="s">
        <v>135</v>
      </c>
      <c r="C63" s="586"/>
      <c r="D63" s="586"/>
      <c r="E63" s="586"/>
      <c r="F63" s="586"/>
      <c r="G63" s="587"/>
      <c r="H63" s="588">
        <v>210</v>
      </c>
      <c r="I63" s="589"/>
      <c r="J63" s="90"/>
      <c r="K63" s="149" t="s">
        <v>755</v>
      </c>
      <c r="L63" s="270"/>
    </row>
    <row r="64" spans="1:13" x14ac:dyDescent="0.2">
      <c r="B64" s="371" t="s">
        <v>673</v>
      </c>
      <c r="C64" s="371">
        <v>96543</v>
      </c>
      <c r="D64" s="578" t="s">
        <v>1112</v>
      </c>
      <c r="E64" s="579"/>
      <c r="F64" s="579"/>
      <c r="G64" s="579"/>
      <c r="H64" s="579"/>
      <c r="I64" s="580"/>
      <c r="J64" s="88" t="s">
        <v>717</v>
      </c>
      <c r="K64" s="149" t="s">
        <v>755</v>
      </c>
      <c r="L64" s="270"/>
    </row>
    <row r="65" spans="1:12" x14ac:dyDescent="0.2">
      <c r="B65" s="581" t="s">
        <v>130</v>
      </c>
      <c r="C65" s="582"/>
      <c r="D65" s="582"/>
      <c r="E65" s="582"/>
      <c r="F65" s="582"/>
      <c r="G65" s="583"/>
      <c r="H65" s="584" t="s">
        <v>717</v>
      </c>
      <c r="I65" s="584"/>
      <c r="J65" s="321" t="s">
        <v>134</v>
      </c>
      <c r="K65" s="149" t="s">
        <v>755</v>
      </c>
      <c r="L65" s="270"/>
    </row>
    <row r="66" spans="1:12" x14ac:dyDescent="0.2">
      <c r="B66" s="581" t="s">
        <v>927</v>
      </c>
      <c r="C66" s="582"/>
      <c r="D66" s="582"/>
      <c r="E66" s="582"/>
      <c r="F66" s="582"/>
      <c r="G66" s="583"/>
      <c r="H66" s="576">
        <v>294</v>
      </c>
      <c r="I66" s="577"/>
      <c r="J66" s="89" t="s">
        <v>718</v>
      </c>
      <c r="K66" s="149" t="s">
        <v>755</v>
      </c>
      <c r="L66" s="270"/>
    </row>
    <row r="67" spans="1:12" x14ac:dyDescent="0.2">
      <c r="A67" s="384" t="s">
        <v>673</v>
      </c>
      <c r="B67" s="585" t="s">
        <v>135</v>
      </c>
      <c r="C67" s="586"/>
      <c r="D67" s="586"/>
      <c r="E67" s="586"/>
      <c r="F67" s="586"/>
      <c r="G67" s="587"/>
      <c r="H67" s="588">
        <v>294</v>
      </c>
      <c r="I67" s="589"/>
      <c r="J67" s="90"/>
      <c r="K67" s="149" t="s">
        <v>755</v>
      </c>
      <c r="L67" s="270"/>
    </row>
    <row r="68" spans="1:12" x14ac:dyDescent="0.2">
      <c r="A68" s="149" t="s">
        <v>712</v>
      </c>
      <c r="B68" s="371" t="s">
        <v>674</v>
      </c>
      <c r="C68" s="371">
        <v>96546</v>
      </c>
      <c r="D68" s="578" t="s">
        <v>1115</v>
      </c>
      <c r="E68" s="579"/>
      <c r="F68" s="579"/>
      <c r="G68" s="579"/>
      <c r="H68" s="579"/>
      <c r="I68" s="580"/>
      <c r="J68" s="88" t="s">
        <v>717</v>
      </c>
      <c r="K68" s="149" t="s">
        <v>755</v>
      </c>
      <c r="L68" s="270">
        <v>630</v>
      </c>
    </row>
    <row r="69" spans="1:12" x14ac:dyDescent="0.2">
      <c r="B69" s="581" t="s">
        <v>130</v>
      </c>
      <c r="C69" s="582"/>
      <c r="D69" s="582"/>
      <c r="E69" s="582"/>
      <c r="F69" s="582"/>
      <c r="G69" s="583"/>
      <c r="H69" s="584" t="s">
        <v>717</v>
      </c>
      <c r="I69" s="584"/>
      <c r="J69" s="321" t="s">
        <v>134</v>
      </c>
      <c r="K69" s="149" t="s">
        <v>755</v>
      </c>
      <c r="L69" s="270">
        <v>1260</v>
      </c>
    </row>
    <row r="70" spans="1:12" x14ac:dyDescent="0.2">
      <c r="B70" s="581" t="s">
        <v>931</v>
      </c>
      <c r="C70" s="582"/>
      <c r="D70" s="582"/>
      <c r="E70" s="582"/>
      <c r="F70" s="582"/>
      <c r="G70" s="583"/>
      <c r="H70" s="576">
        <v>1243.2</v>
      </c>
      <c r="I70" s="577"/>
      <c r="J70" s="89" t="s">
        <v>718</v>
      </c>
      <c r="K70" s="149" t="s">
        <v>755</v>
      </c>
      <c r="L70" s="270"/>
    </row>
    <row r="71" spans="1:12" x14ac:dyDescent="0.2">
      <c r="A71" s="384" t="s">
        <v>674</v>
      </c>
      <c r="B71" s="585" t="s">
        <v>135</v>
      </c>
      <c r="C71" s="586"/>
      <c r="D71" s="586"/>
      <c r="E71" s="586"/>
      <c r="F71" s="586"/>
      <c r="G71" s="587"/>
      <c r="H71" s="588">
        <v>1243.2</v>
      </c>
      <c r="I71" s="589"/>
      <c r="J71" s="90"/>
      <c r="K71" s="149" t="s">
        <v>755</v>
      </c>
      <c r="L71" s="270"/>
    </row>
    <row r="72" spans="1:12" ht="12.75" customHeight="1" x14ac:dyDescent="0.2">
      <c r="B72" s="374" t="s">
        <v>519</v>
      </c>
      <c r="C72" s="375"/>
      <c r="D72" s="654" t="s">
        <v>490</v>
      </c>
      <c r="E72" s="654"/>
      <c r="F72" s="654"/>
      <c r="G72" s="654"/>
      <c r="H72" s="654"/>
      <c r="I72" s="654"/>
      <c r="J72" s="376"/>
      <c r="K72" s="149" t="s">
        <v>755</v>
      </c>
      <c r="L72" s="270"/>
    </row>
    <row r="73" spans="1:12" x14ac:dyDescent="0.2">
      <c r="A73" s="149" t="s">
        <v>712</v>
      </c>
      <c r="B73" s="371" t="s">
        <v>520</v>
      </c>
      <c r="C73" s="371">
        <v>96523</v>
      </c>
      <c r="D73" s="578" t="s">
        <v>1118</v>
      </c>
      <c r="E73" s="579"/>
      <c r="F73" s="579"/>
      <c r="G73" s="579"/>
      <c r="H73" s="579"/>
      <c r="I73" s="580"/>
      <c r="J73" s="88" t="s">
        <v>1096</v>
      </c>
      <c r="K73" s="149" t="s">
        <v>755</v>
      </c>
      <c r="L73" s="270"/>
    </row>
    <row r="74" spans="1:12" x14ac:dyDescent="0.2">
      <c r="B74" s="649" t="s">
        <v>130</v>
      </c>
      <c r="C74" s="649"/>
      <c r="D74" s="649"/>
      <c r="E74" s="649"/>
      <c r="F74" s="649"/>
      <c r="G74" s="381" t="s">
        <v>713</v>
      </c>
      <c r="H74" s="381" t="s">
        <v>714</v>
      </c>
      <c r="I74" s="382" t="s">
        <v>719</v>
      </c>
      <c r="J74" s="380" t="s">
        <v>134</v>
      </c>
      <c r="K74" s="149" t="s">
        <v>755</v>
      </c>
      <c r="L74" s="270"/>
    </row>
    <row r="75" spans="1:12" ht="25.5" x14ac:dyDescent="0.2">
      <c r="B75" s="590" t="s">
        <v>932</v>
      </c>
      <c r="C75" s="590"/>
      <c r="D75" s="590"/>
      <c r="E75" s="590"/>
      <c r="F75" s="590"/>
      <c r="G75" s="194">
        <v>48.300000000000004</v>
      </c>
      <c r="H75" s="194">
        <v>1.6</v>
      </c>
      <c r="I75" s="379">
        <v>77.280000000000015</v>
      </c>
      <c r="J75" s="377" t="s">
        <v>716</v>
      </c>
      <c r="K75" s="149" t="s">
        <v>755</v>
      </c>
      <c r="L75" s="270"/>
    </row>
    <row r="76" spans="1:12" x14ac:dyDescent="0.2">
      <c r="A76" s="384" t="s">
        <v>520</v>
      </c>
      <c r="B76" s="585" t="s">
        <v>135</v>
      </c>
      <c r="C76" s="586"/>
      <c r="D76" s="586"/>
      <c r="E76" s="586"/>
      <c r="F76" s="586"/>
      <c r="G76" s="586"/>
      <c r="H76" s="587"/>
      <c r="I76" s="378">
        <v>77.280000000000015</v>
      </c>
      <c r="J76" s="90"/>
      <c r="K76" s="149" t="s">
        <v>755</v>
      </c>
      <c r="L76" s="270"/>
    </row>
    <row r="77" spans="1:12" x14ac:dyDescent="0.2">
      <c r="A77" s="149" t="s">
        <v>712</v>
      </c>
      <c r="B77" s="371" t="s">
        <v>521</v>
      </c>
      <c r="C77" s="371">
        <v>96617</v>
      </c>
      <c r="D77" s="578" t="s">
        <v>1120</v>
      </c>
      <c r="E77" s="579"/>
      <c r="F77" s="579"/>
      <c r="G77" s="579"/>
      <c r="H77" s="579"/>
      <c r="I77" s="580"/>
      <c r="J77" s="88" t="s">
        <v>38</v>
      </c>
      <c r="K77" s="149" t="s">
        <v>755</v>
      </c>
      <c r="L77" s="270"/>
    </row>
    <row r="78" spans="1:12" x14ac:dyDescent="0.2">
      <c r="B78" s="581" t="s">
        <v>130</v>
      </c>
      <c r="C78" s="582"/>
      <c r="D78" s="582"/>
      <c r="E78" s="582"/>
      <c r="F78" s="582"/>
      <c r="G78" s="583"/>
      <c r="H78" s="650" t="s">
        <v>133</v>
      </c>
      <c r="I78" s="650"/>
      <c r="J78" s="321" t="s">
        <v>134</v>
      </c>
      <c r="K78" s="149" t="s">
        <v>755</v>
      </c>
      <c r="L78" s="270"/>
    </row>
    <row r="79" spans="1:12" x14ac:dyDescent="0.2">
      <c r="B79" s="581" t="s">
        <v>933</v>
      </c>
      <c r="C79" s="582"/>
      <c r="D79" s="582"/>
      <c r="E79" s="582"/>
      <c r="F79" s="582"/>
      <c r="G79" s="583"/>
      <c r="H79" s="576">
        <v>42.525000000000006</v>
      </c>
      <c r="I79" s="577"/>
      <c r="J79" s="89" t="s">
        <v>133</v>
      </c>
      <c r="K79" s="149" t="s">
        <v>755</v>
      </c>
      <c r="L79" s="270"/>
    </row>
    <row r="80" spans="1:12" x14ac:dyDescent="0.2">
      <c r="A80" s="384" t="s">
        <v>521</v>
      </c>
      <c r="B80" s="585" t="s">
        <v>135</v>
      </c>
      <c r="C80" s="586"/>
      <c r="D80" s="586"/>
      <c r="E80" s="586"/>
      <c r="F80" s="586"/>
      <c r="G80" s="587"/>
      <c r="H80" s="588">
        <v>42.525000000000006</v>
      </c>
      <c r="I80" s="589"/>
      <c r="J80" s="90"/>
      <c r="K80" s="149" t="s">
        <v>755</v>
      </c>
      <c r="L80" s="270"/>
    </row>
    <row r="81" spans="1:12" ht="26.25" customHeight="1" x14ac:dyDescent="0.2">
      <c r="A81" s="149" t="s">
        <v>712</v>
      </c>
      <c r="B81" s="371" t="s">
        <v>522</v>
      </c>
      <c r="C81" s="371">
        <v>96540</v>
      </c>
      <c r="D81" s="578" t="s">
        <v>1123</v>
      </c>
      <c r="E81" s="579"/>
      <c r="F81" s="579"/>
      <c r="G81" s="579"/>
      <c r="H81" s="579"/>
      <c r="I81" s="580"/>
      <c r="J81" s="88" t="s">
        <v>38</v>
      </c>
      <c r="K81" s="149" t="s">
        <v>755</v>
      </c>
      <c r="L81" s="270"/>
    </row>
    <row r="82" spans="1:12" x14ac:dyDescent="0.2">
      <c r="B82" s="581" t="s">
        <v>130</v>
      </c>
      <c r="C82" s="582"/>
      <c r="D82" s="582"/>
      <c r="E82" s="582"/>
      <c r="F82" s="582"/>
      <c r="G82" s="583"/>
      <c r="H82" s="584" t="s">
        <v>133</v>
      </c>
      <c r="I82" s="584"/>
      <c r="J82" s="321" t="s">
        <v>134</v>
      </c>
      <c r="K82" s="149" t="s">
        <v>755</v>
      </c>
      <c r="L82" s="270"/>
    </row>
    <row r="83" spans="1:12" x14ac:dyDescent="0.2">
      <c r="B83" s="581" t="s">
        <v>934</v>
      </c>
      <c r="C83" s="582"/>
      <c r="D83" s="582"/>
      <c r="E83" s="582"/>
      <c r="F83" s="582"/>
      <c r="G83" s="583"/>
      <c r="H83" s="576">
        <v>291.89999999999998</v>
      </c>
      <c r="I83" s="577"/>
      <c r="J83" s="89" t="s">
        <v>133</v>
      </c>
      <c r="K83" s="149" t="s">
        <v>755</v>
      </c>
      <c r="L83" s="270"/>
    </row>
    <row r="84" spans="1:12" x14ac:dyDescent="0.2">
      <c r="A84" s="384" t="s">
        <v>522</v>
      </c>
      <c r="B84" s="585" t="s">
        <v>135</v>
      </c>
      <c r="C84" s="586"/>
      <c r="D84" s="586"/>
      <c r="E84" s="586"/>
      <c r="F84" s="586"/>
      <c r="G84" s="587"/>
      <c r="H84" s="588">
        <v>291.89999999999998</v>
      </c>
      <c r="I84" s="589"/>
      <c r="J84" s="90"/>
      <c r="K84" s="149" t="s">
        <v>755</v>
      </c>
      <c r="L84" s="270"/>
    </row>
    <row r="85" spans="1:12" x14ac:dyDescent="0.2">
      <c r="A85" s="149" t="s">
        <v>712</v>
      </c>
      <c r="B85" s="371" t="s">
        <v>640</v>
      </c>
      <c r="C85" s="371">
        <v>96543</v>
      </c>
      <c r="D85" s="578" t="s">
        <v>1112</v>
      </c>
      <c r="E85" s="579"/>
      <c r="F85" s="579"/>
      <c r="G85" s="579"/>
      <c r="H85" s="579"/>
      <c r="I85" s="580"/>
      <c r="J85" s="88" t="s">
        <v>717</v>
      </c>
      <c r="K85" s="149" t="s">
        <v>755</v>
      </c>
      <c r="L85" s="270"/>
    </row>
    <row r="86" spans="1:12" x14ac:dyDescent="0.2">
      <c r="B86" s="581" t="s">
        <v>130</v>
      </c>
      <c r="C86" s="582"/>
      <c r="D86" s="582"/>
      <c r="E86" s="582"/>
      <c r="F86" s="582"/>
      <c r="G86" s="583"/>
      <c r="H86" s="584" t="s">
        <v>717</v>
      </c>
      <c r="I86" s="584"/>
      <c r="J86" s="321" t="s">
        <v>134</v>
      </c>
      <c r="K86" s="149" t="s">
        <v>755</v>
      </c>
      <c r="L86" s="270"/>
    </row>
    <row r="87" spans="1:12" ht="25.5" customHeight="1" x14ac:dyDescent="0.2">
      <c r="B87" s="625" t="s">
        <v>952</v>
      </c>
      <c r="C87" s="648"/>
      <c r="D87" s="648"/>
      <c r="E87" s="648"/>
      <c r="F87" s="648"/>
      <c r="G87" s="626"/>
      <c r="H87" s="576">
        <v>840</v>
      </c>
      <c r="I87" s="577"/>
      <c r="J87" s="89" t="s">
        <v>718</v>
      </c>
      <c r="K87" s="149" t="s">
        <v>755</v>
      </c>
      <c r="L87" s="270"/>
    </row>
    <row r="88" spans="1:12" x14ac:dyDescent="0.2">
      <c r="A88" s="384" t="s">
        <v>640</v>
      </c>
      <c r="B88" s="585" t="s">
        <v>135</v>
      </c>
      <c r="C88" s="586"/>
      <c r="D88" s="586"/>
      <c r="E88" s="586"/>
      <c r="F88" s="586"/>
      <c r="G88" s="587"/>
      <c r="H88" s="588">
        <v>840</v>
      </c>
      <c r="I88" s="589"/>
      <c r="J88" s="90"/>
      <c r="K88" s="149" t="s">
        <v>755</v>
      </c>
      <c r="L88" s="270"/>
    </row>
    <row r="89" spans="1:12" x14ac:dyDescent="0.2">
      <c r="A89" s="149" t="s">
        <v>712</v>
      </c>
      <c r="B89" s="498" t="s">
        <v>641</v>
      </c>
      <c r="C89" s="498">
        <v>96546</v>
      </c>
      <c r="D89" s="600" t="s">
        <v>1115</v>
      </c>
      <c r="E89" s="601"/>
      <c r="F89" s="601"/>
      <c r="G89" s="601"/>
      <c r="H89" s="601"/>
      <c r="I89" s="602"/>
      <c r="J89" s="499" t="s">
        <v>717</v>
      </c>
      <c r="K89" s="149" t="s">
        <v>755</v>
      </c>
      <c r="L89" s="270"/>
    </row>
    <row r="90" spans="1:12" x14ac:dyDescent="0.2">
      <c r="B90" s="608" t="s">
        <v>130</v>
      </c>
      <c r="C90" s="609"/>
      <c r="D90" s="609"/>
      <c r="E90" s="609"/>
      <c r="F90" s="609"/>
      <c r="G90" s="610"/>
      <c r="H90" s="611" t="s">
        <v>33</v>
      </c>
      <c r="I90" s="611"/>
      <c r="J90" s="495" t="s">
        <v>134</v>
      </c>
      <c r="K90" s="149" t="s">
        <v>755</v>
      </c>
      <c r="L90" s="270"/>
    </row>
    <row r="91" spans="1:12" ht="25.5" customHeight="1" x14ac:dyDescent="0.2">
      <c r="B91" s="651" t="s">
        <v>953</v>
      </c>
      <c r="C91" s="652"/>
      <c r="D91" s="652"/>
      <c r="E91" s="652"/>
      <c r="F91" s="652"/>
      <c r="G91" s="653"/>
      <c r="H91" s="612">
        <v>2357.7272727272725</v>
      </c>
      <c r="I91" s="613"/>
      <c r="J91" s="500" t="s">
        <v>718</v>
      </c>
      <c r="K91" s="149" t="s">
        <v>755</v>
      </c>
      <c r="L91" s="494"/>
    </row>
    <row r="92" spans="1:12" x14ac:dyDescent="0.2">
      <c r="A92" s="384" t="s">
        <v>641</v>
      </c>
      <c r="B92" s="616" t="s">
        <v>135</v>
      </c>
      <c r="C92" s="617"/>
      <c r="D92" s="617"/>
      <c r="E92" s="617"/>
      <c r="F92" s="617"/>
      <c r="G92" s="618"/>
      <c r="H92" s="614">
        <v>2357.7272727272725</v>
      </c>
      <c r="I92" s="615"/>
      <c r="J92" s="497"/>
      <c r="K92" s="149" t="s">
        <v>755</v>
      </c>
      <c r="L92" s="270"/>
    </row>
    <row r="93" spans="1:12" x14ac:dyDescent="0.2">
      <c r="A93" s="149" t="s">
        <v>712</v>
      </c>
      <c r="B93" s="371" t="s">
        <v>642</v>
      </c>
      <c r="C93" s="371">
        <v>94965</v>
      </c>
      <c r="D93" s="578" t="s">
        <v>1126</v>
      </c>
      <c r="E93" s="579"/>
      <c r="F93" s="579"/>
      <c r="G93" s="579"/>
      <c r="H93" s="579"/>
      <c r="I93" s="580"/>
      <c r="J93" s="88" t="s">
        <v>1096</v>
      </c>
      <c r="K93" s="149" t="s">
        <v>755</v>
      </c>
      <c r="L93" s="270"/>
    </row>
    <row r="94" spans="1:12" x14ac:dyDescent="0.2">
      <c r="B94" s="581" t="s">
        <v>130</v>
      </c>
      <c r="C94" s="582"/>
      <c r="D94" s="582"/>
      <c r="E94" s="582"/>
      <c r="F94" s="582"/>
      <c r="G94" s="583"/>
      <c r="H94" s="584" t="s">
        <v>719</v>
      </c>
      <c r="I94" s="584"/>
      <c r="J94" s="321" t="s">
        <v>134</v>
      </c>
      <c r="K94" s="149" t="s">
        <v>755</v>
      </c>
      <c r="L94" s="270"/>
    </row>
    <row r="95" spans="1:12" x14ac:dyDescent="0.2">
      <c r="B95" s="581" t="s">
        <v>935</v>
      </c>
      <c r="C95" s="582"/>
      <c r="D95" s="582"/>
      <c r="E95" s="582"/>
      <c r="F95" s="582"/>
      <c r="G95" s="583"/>
      <c r="H95" s="576">
        <v>24.150000000000002</v>
      </c>
      <c r="I95" s="577"/>
      <c r="J95" s="89" t="s">
        <v>719</v>
      </c>
      <c r="K95" s="149" t="s">
        <v>755</v>
      </c>
      <c r="L95" s="270"/>
    </row>
    <row r="96" spans="1:12" x14ac:dyDescent="0.2">
      <c r="A96" s="384" t="s">
        <v>642</v>
      </c>
      <c r="B96" s="585" t="s">
        <v>135</v>
      </c>
      <c r="C96" s="586"/>
      <c r="D96" s="586"/>
      <c r="E96" s="586"/>
      <c r="F96" s="586"/>
      <c r="G96" s="587"/>
      <c r="H96" s="588">
        <v>24.150000000000002</v>
      </c>
      <c r="I96" s="589"/>
      <c r="J96" s="90"/>
      <c r="K96" s="149" t="s">
        <v>755</v>
      </c>
      <c r="L96" s="270"/>
    </row>
    <row r="97" spans="1:12" x14ac:dyDescent="0.2">
      <c r="A97" s="149" t="s">
        <v>712</v>
      </c>
      <c r="B97" s="371" t="s">
        <v>643</v>
      </c>
      <c r="C97" s="371">
        <v>103670</v>
      </c>
      <c r="D97" s="578" t="s">
        <v>1107</v>
      </c>
      <c r="E97" s="579"/>
      <c r="F97" s="579"/>
      <c r="G97" s="579"/>
      <c r="H97" s="579"/>
      <c r="I97" s="580"/>
      <c r="J97" s="88" t="s">
        <v>1096</v>
      </c>
      <c r="K97" s="149" t="s">
        <v>755</v>
      </c>
      <c r="L97" s="270"/>
    </row>
    <row r="98" spans="1:12" x14ac:dyDescent="0.2">
      <c r="B98" s="581" t="s">
        <v>130</v>
      </c>
      <c r="C98" s="582"/>
      <c r="D98" s="582"/>
      <c r="E98" s="582"/>
      <c r="F98" s="582"/>
      <c r="G98" s="583"/>
      <c r="H98" s="584" t="s">
        <v>719</v>
      </c>
      <c r="I98" s="584"/>
      <c r="J98" s="321" t="s">
        <v>134</v>
      </c>
      <c r="K98" s="149" t="s">
        <v>755</v>
      </c>
      <c r="L98" s="270"/>
    </row>
    <row r="99" spans="1:12" x14ac:dyDescent="0.2">
      <c r="B99" s="581" t="s">
        <v>725</v>
      </c>
      <c r="C99" s="582"/>
      <c r="D99" s="582"/>
      <c r="E99" s="582"/>
      <c r="F99" s="582"/>
      <c r="G99" s="583"/>
      <c r="H99" s="576">
        <v>24.150000000000002</v>
      </c>
      <c r="I99" s="577"/>
      <c r="J99" s="89" t="s">
        <v>719</v>
      </c>
      <c r="K99" s="149" t="s">
        <v>755</v>
      </c>
      <c r="L99" s="270"/>
    </row>
    <row r="100" spans="1:12" x14ac:dyDescent="0.2">
      <c r="A100" s="384" t="s">
        <v>643</v>
      </c>
      <c r="B100" s="585" t="s">
        <v>135</v>
      </c>
      <c r="C100" s="586"/>
      <c r="D100" s="586"/>
      <c r="E100" s="586"/>
      <c r="F100" s="586"/>
      <c r="G100" s="587"/>
      <c r="H100" s="588">
        <v>24.150000000000002</v>
      </c>
      <c r="I100" s="589"/>
      <c r="J100" s="90"/>
      <c r="K100" s="149" t="s">
        <v>755</v>
      </c>
      <c r="L100" s="270"/>
    </row>
    <row r="101" spans="1:12" x14ac:dyDescent="0.2">
      <c r="A101" s="149" t="s">
        <v>712</v>
      </c>
      <c r="B101" s="371" t="s">
        <v>644</v>
      </c>
      <c r="C101" s="371">
        <v>98557</v>
      </c>
      <c r="D101" s="578" t="s">
        <v>1129</v>
      </c>
      <c r="E101" s="579"/>
      <c r="F101" s="579"/>
      <c r="G101" s="579"/>
      <c r="H101" s="579"/>
      <c r="I101" s="580"/>
      <c r="J101" s="88" t="s">
        <v>38</v>
      </c>
      <c r="K101" s="149" t="s">
        <v>755</v>
      </c>
      <c r="L101" s="270"/>
    </row>
    <row r="102" spans="1:12" x14ac:dyDescent="0.2">
      <c r="B102" s="581" t="s">
        <v>130</v>
      </c>
      <c r="C102" s="582"/>
      <c r="D102" s="582"/>
      <c r="E102" s="582"/>
      <c r="F102" s="582"/>
      <c r="G102" s="583"/>
      <c r="H102" s="584" t="s">
        <v>133</v>
      </c>
      <c r="I102" s="584"/>
      <c r="J102" s="321" t="s">
        <v>134</v>
      </c>
      <c r="K102" s="149" t="s">
        <v>755</v>
      </c>
      <c r="L102" s="270"/>
    </row>
    <row r="103" spans="1:12" x14ac:dyDescent="0.2">
      <c r="B103" s="581" t="s">
        <v>720</v>
      </c>
      <c r="C103" s="582"/>
      <c r="D103" s="582"/>
      <c r="E103" s="582"/>
      <c r="F103" s="582"/>
      <c r="G103" s="583"/>
      <c r="H103" s="576">
        <v>291.89999999999998</v>
      </c>
      <c r="I103" s="577"/>
      <c r="J103" s="89" t="s">
        <v>133</v>
      </c>
      <c r="K103" s="149" t="s">
        <v>755</v>
      </c>
      <c r="L103" s="270"/>
    </row>
    <row r="104" spans="1:12" x14ac:dyDescent="0.2">
      <c r="A104" s="384" t="s">
        <v>644</v>
      </c>
      <c r="B104" s="585" t="s">
        <v>135</v>
      </c>
      <c r="C104" s="586"/>
      <c r="D104" s="586"/>
      <c r="E104" s="586"/>
      <c r="F104" s="586"/>
      <c r="G104" s="587"/>
      <c r="H104" s="588">
        <v>291.89999999999998</v>
      </c>
      <c r="I104" s="589"/>
      <c r="J104" s="90"/>
      <c r="K104" s="149" t="s">
        <v>755</v>
      </c>
      <c r="L104" s="270"/>
    </row>
    <row r="105" spans="1:12" x14ac:dyDescent="0.2">
      <c r="A105" s="149" t="s">
        <v>712</v>
      </c>
      <c r="B105" s="371" t="s">
        <v>645</v>
      </c>
      <c r="C105" s="371">
        <v>93382</v>
      </c>
      <c r="D105" s="578" t="s">
        <v>1132</v>
      </c>
      <c r="E105" s="579"/>
      <c r="F105" s="579"/>
      <c r="G105" s="579"/>
      <c r="H105" s="579"/>
      <c r="I105" s="580"/>
      <c r="J105" s="88" t="s">
        <v>1096</v>
      </c>
      <c r="K105" s="149" t="s">
        <v>755</v>
      </c>
      <c r="L105" s="270"/>
    </row>
    <row r="106" spans="1:12" ht="24" x14ac:dyDescent="0.2">
      <c r="B106" s="649" t="s">
        <v>130</v>
      </c>
      <c r="C106" s="649"/>
      <c r="D106" s="649"/>
      <c r="E106" s="649"/>
      <c r="F106" s="649"/>
      <c r="G106" s="381" t="s">
        <v>721</v>
      </c>
      <c r="H106" s="381" t="s">
        <v>713</v>
      </c>
      <c r="I106" s="382" t="s">
        <v>719</v>
      </c>
      <c r="J106" s="380" t="s">
        <v>134</v>
      </c>
      <c r="K106" s="149" t="s">
        <v>755</v>
      </c>
      <c r="L106" s="270"/>
    </row>
    <row r="107" spans="1:12" x14ac:dyDescent="0.2">
      <c r="B107" s="590" t="s">
        <v>722</v>
      </c>
      <c r="C107" s="590"/>
      <c r="D107" s="590"/>
      <c r="E107" s="590"/>
      <c r="F107" s="590"/>
      <c r="G107" s="194">
        <v>77.280000000000015</v>
      </c>
      <c r="H107" s="194">
        <v>48.300000000000004</v>
      </c>
      <c r="I107" s="379">
        <v>28.980000000000011</v>
      </c>
      <c r="J107" s="321" t="s">
        <v>723</v>
      </c>
      <c r="K107" s="149" t="s">
        <v>755</v>
      </c>
      <c r="L107" s="270"/>
    </row>
    <row r="108" spans="1:12" x14ac:dyDescent="0.2">
      <c r="A108" s="384" t="s">
        <v>645</v>
      </c>
      <c r="B108" s="585" t="s">
        <v>135</v>
      </c>
      <c r="C108" s="586"/>
      <c r="D108" s="586"/>
      <c r="E108" s="586"/>
      <c r="F108" s="586"/>
      <c r="G108" s="586"/>
      <c r="H108" s="587"/>
      <c r="I108" s="378">
        <v>28.980000000000011</v>
      </c>
      <c r="J108" s="90"/>
      <c r="K108" s="149" t="s">
        <v>755</v>
      </c>
      <c r="L108" s="270"/>
    </row>
    <row r="109" spans="1:12" x14ac:dyDescent="0.2">
      <c r="B109" s="374" t="s">
        <v>523</v>
      </c>
      <c r="C109" s="375"/>
      <c r="D109" s="654" t="s">
        <v>491</v>
      </c>
      <c r="E109" s="654"/>
      <c r="F109" s="654"/>
      <c r="G109" s="654"/>
      <c r="H109" s="654"/>
      <c r="I109" s="654"/>
      <c r="J109" s="376"/>
      <c r="K109" s="149" t="s">
        <v>755</v>
      </c>
      <c r="L109" s="270"/>
    </row>
    <row r="110" spans="1:12" x14ac:dyDescent="0.2">
      <c r="B110" s="371" t="s">
        <v>524</v>
      </c>
      <c r="C110" s="371">
        <v>96527</v>
      </c>
      <c r="D110" s="578" t="s">
        <v>1135</v>
      </c>
      <c r="E110" s="579"/>
      <c r="F110" s="579"/>
      <c r="G110" s="579"/>
      <c r="H110" s="579"/>
      <c r="I110" s="580"/>
      <c r="J110" s="88" t="s">
        <v>1096</v>
      </c>
      <c r="K110" s="149" t="s">
        <v>755</v>
      </c>
      <c r="L110" s="270"/>
    </row>
    <row r="111" spans="1:12" x14ac:dyDescent="0.2">
      <c r="B111" s="649" t="s">
        <v>130</v>
      </c>
      <c r="C111" s="649"/>
      <c r="D111" s="649"/>
      <c r="E111" s="649"/>
      <c r="F111" s="649"/>
      <c r="G111" s="381" t="s">
        <v>713</v>
      </c>
      <c r="H111" s="381" t="s">
        <v>714</v>
      </c>
      <c r="I111" s="382" t="s">
        <v>133</v>
      </c>
      <c r="J111" s="380" t="s">
        <v>134</v>
      </c>
      <c r="K111" s="149" t="s">
        <v>755</v>
      </c>
      <c r="L111" s="270"/>
    </row>
    <row r="112" spans="1:12" ht="25.5" x14ac:dyDescent="0.2">
      <c r="B112" s="590" t="s">
        <v>722</v>
      </c>
      <c r="C112" s="590"/>
      <c r="D112" s="590"/>
      <c r="E112" s="590"/>
      <c r="F112" s="590"/>
      <c r="G112" s="194">
        <v>18.899999999999999</v>
      </c>
      <c r="H112" s="194">
        <v>1.6</v>
      </c>
      <c r="I112" s="379">
        <v>30.24</v>
      </c>
      <c r="J112" s="377" t="s">
        <v>716</v>
      </c>
      <c r="K112" s="149" t="s">
        <v>755</v>
      </c>
      <c r="L112" s="270"/>
    </row>
    <row r="113" spans="1:12" x14ac:dyDescent="0.2">
      <c r="A113" s="384" t="s">
        <v>524</v>
      </c>
      <c r="B113" s="585" t="s">
        <v>135</v>
      </c>
      <c r="C113" s="586"/>
      <c r="D113" s="586"/>
      <c r="E113" s="586"/>
      <c r="F113" s="586"/>
      <c r="G113" s="586"/>
      <c r="H113" s="587"/>
      <c r="I113" s="378">
        <v>30.24</v>
      </c>
      <c r="J113" s="90"/>
      <c r="K113" s="149" t="s">
        <v>755</v>
      </c>
      <c r="L113" s="270"/>
    </row>
    <row r="114" spans="1:12" x14ac:dyDescent="0.2">
      <c r="B114" s="371" t="s">
        <v>525</v>
      </c>
      <c r="C114" s="371">
        <v>96542</v>
      </c>
      <c r="D114" s="578" t="s">
        <v>1137</v>
      </c>
      <c r="E114" s="579"/>
      <c r="F114" s="579"/>
      <c r="G114" s="579"/>
      <c r="H114" s="579"/>
      <c r="I114" s="580"/>
      <c r="J114" s="88" t="s">
        <v>38</v>
      </c>
      <c r="K114" s="149" t="s">
        <v>755</v>
      </c>
      <c r="L114" s="270"/>
    </row>
    <row r="115" spans="1:12" x14ac:dyDescent="0.2">
      <c r="B115" s="581" t="s">
        <v>130</v>
      </c>
      <c r="C115" s="582"/>
      <c r="D115" s="582"/>
      <c r="E115" s="582"/>
      <c r="F115" s="582"/>
      <c r="G115" s="583"/>
      <c r="H115" s="584" t="s">
        <v>133</v>
      </c>
      <c r="I115" s="584"/>
      <c r="J115" s="321" t="s">
        <v>134</v>
      </c>
      <c r="K115" s="149" t="s">
        <v>755</v>
      </c>
      <c r="L115" s="270"/>
    </row>
    <row r="116" spans="1:12" x14ac:dyDescent="0.2">
      <c r="B116" s="581" t="s">
        <v>726</v>
      </c>
      <c r="C116" s="582"/>
      <c r="D116" s="582"/>
      <c r="E116" s="582"/>
      <c r="F116" s="582"/>
      <c r="G116" s="583"/>
      <c r="H116" s="576">
        <v>331.8</v>
      </c>
      <c r="I116" s="577"/>
      <c r="J116" s="89" t="s">
        <v>133</v>
      </c>
      <c r="K116" s="149" t="s">
        <v>755</v>
      </c>
      <c r="L116" s="270"/>
    </row>
    <row r="117" spans="1:12" x14ac:dyDescent="0.2">
      <c r="A117" s="384" t="s">
        <v>525</v>
      </c>
      <c r="B117" s="585" t="s">
        <v>135</v>
      </c>
      <c r="C117" s="586"/>
      <c r="D117" s="586"/>
      <c r="E117" s="586"/>
      <c r="F117" s="586"/>
      <c r="G117" s="587"/>
      <c r="H117" s="588">
        <v>331.8</v>
      </c>
      <c r="I117" s="589"/>
      <c r="J117" s="90"/>
      <c r="K117" s="149" t="s">
        <v>755</v>
      </c>
      <c r="L117" s="270"/>
    </row>
    <row r="118" spans="1:12" x14ac:dyDescent="0.2">
      <c r="B118" s="371" t="s">
        <v>526</v>
      </c>
      <c r="C118" s="371">
        <v>95241</v>
      </c>
      <c r="D118" s="578" t="s">
        <v>1140</v>
      </c>
      <c r="E118" s="579"/>
      <c r="F118" s="579"/>
      <c r="G118" s="579"/>
      <c r="H118" s="579"/>
      <c r="I118" s="580"/>
      <c r="J118" s="88" t="s">
        <v>38</v>
      </c>
      <c r="K118" s="149" t="s">
        <v>755</v>
      </c>
      <c r="L118" s="270"/>
    </row>
    <row r="119" spans="1:12" x14ac:dyDescent="0.2">
      <c r="B119" s="581" t="s">
        <v>130</v>
      </c>
      <c r="C119" s="582"/>
      <c r="D119" s="582"/>
      <c r="E119" s="582"/>
      <c r="F119" s="582"/>
      <c r="G119" s="583"/>
      <c r="H119" s="584" t="s">
        <v>133</v>
      </c>
      <c r="I119" s="584"/>
      <c r="J119" s="321" t="s">
        <v>134</v>
      </c>
      <c r="K119" s="149" t="s">
        <v>755</v>
      </c>
      <c r="L119" s="270"/>
    </row>
    <row r="120" spans="1:12" x14ac:dyDescent="0.2">
      <c r="B120" s="581" t="s">
        <v>728</v>
      </c>
      <c r="C120" s="582"/>
      <c r="D120" s="582"/>
      <c r="E120" s="582"/>
      <c r="F120" s="582"/>
      <c r="G120" s="583"/>
      <c r="H120" s="576">
        <v>66.150000000000006</v>
      </c>
      <c r="I120" s="577"/>
      <c r="J120" s="89" t="s">
        <v>133</v>
      </c>
      <c r="K120" s="149" t="s">
        <v>755</v>
      </c>
      <c r="L120" s="270"/>
    </row>
    <row r="121" spans="1:12" x14ac:dyDescent="0.2">
      <c r="A121" s="384" t="s">
        <v>526</v>
      </c>
      <c r="B121" s="585" t="s">
        <v>135</v>
      </c>
      <c r="C121" s="586"/>
      <c r="D121" s="586"/>
      <c r="E121" s="586"/>
      <c r="F121" s="586"/>
      <c r="G121" s="587"/>
      <c r="H121" s="588">
        <v>66.150000000000006</v>
      </c>
      <c r="I121" s="589"/>
      <c r="J121" s="90"/>
      <c r="K121" s="149" t="s">
        <v>755</v>
      </c>
      <c r="L121" s="270"/>
    </row>
    <row r="122" spans="1:12" x14ac:dyDescent="0.2">
      <c r="B122" s="371" t="s">
        <v>527</v>
      </c>
      <c r="C122" s="371">
        <v>96543</v>
      </c>
      <c r="D122" s="578" t="s">
        <v>1112</v>
      </c>
      <c r="E122" s="579"/>
      <c r="F122" s="579"/>
      <c r="G122" s="579"/>
      <c r="H122" s="579"/>
      <c r="I122" s="580"/>
      <c r="J122" s="88" t="s">
        <v>717</v>
      </c>
      <c r="K122" s="149" t="s">
        <v>755</v>
      </c>
      <c r="L122" s="270"/>
    </row>
    <row r="123" spans="1:12" x14ac:dyDescent="0.2">
      <c r="B123" s="581" t="s">
        <v>130</v>
      </c>
      <c r="C123" s="582"/>
      <c r="D123" s="582"/>
      <c r="E123" s="582"/>
      <c r="F123" s="582"/>
      <c r="G123" s="583"/>
      <c r="H123" s="584" t="s">
        <v>33</v>
      </c>
      <c r="I123" s="584"/>
      <c r="J123" s="321" t="s">
        <v>134</v>
      </c>
      <c r="K123" s="149" t="s">
        <v>755</v>
      </c>
      <c r="L123" s="270"/>
    </row>
    <row r="124" spans="1:12" ht="27" customHeight="1" x14ac:dyDescent="0.2">
      <c r="B124" s="625" t="s">
        <v>950</v>
      </c>
      <c r="C124" s="648"/>
      <c r="D124" s="648"/>
      <c r="E124" s="648"/>
      <c r="F124" s="648"/>
      <c r="G124" s="626"/>
      <c r="H124" s="576">
        <v>381.81818181818181</v>
      </c>
      <c r="I124" s="577"/>
      <c r="J124" s="89" t="s">
        <v>718</v>
      </c>
      <c r="K124" s="149" t="s">
        <v>755</v>
      </c>
      <c r="L124" s="270"/>
    </row>
    <row r="125" spans="1:12" x14ac:dyDescent="0.2">
      <c r="A125" s="384" t="s">
        <v>527</v>
      </c>
      <c r="B125" s="585" t="s">
        <v>135</v>
      </c>
      <c r="C125" s="586"/>
      <c r="D125" s="586"/>
      <c r="E125" s="586"/>
      <c r="F125" s="586"/>
      <c r="G125" s="587"/>
      <c r="H125" s="588">
        <v>381.81818181818181</v>
      </c>
      <c r="I125" s="589"/>
      <c r="J125" s="90"/>
      <c r="K125" s="149" t="s">
        <v>755</v>
      </c>
      <c r="L125" s="270"/>
    </row>
    <row r="126" spans="1:12" x14ac:dyDescent="0.2">
      <c r="B126" s="371" t="s">
        <v>528</v>
      </c>
      <c r="C126" s="371">
        <v>96545</v>
      </c>
      <c r="D126" s="578" t="s">
        <v>1143</v>
      </c>
      <c r="E126" s="579"/>
      <c r="F126" s="579"/>
      <c r="G126" s="579"/>
      <c r="H126" s="579"/>
      <c r="I126" s="580"/>
      <c r="J126" s="88" t="s">
        <v>717</v>
      </c>
      <c r="K126" s="149" t="s">
        <v>755</v>
      </c>
      <c r="L126" s="270"/>
    </row>
    <row r="127" spans="1:12" x14ac:dyDescent="0.2">
      <c r="B127" s="581" t="s">
        <v>130</v>
      </c>
      <c r="C127" s="582"/>
      <c r="D127" s="582"/>
      <c r="E127" s="582"/>
      <c r="F127" s="582"/>
      <c r="G127" s="583"/>
      <c r="H127" s="584" t="s">
        <v>33</v>
      </c>
      <c r="I127" s="584"/>
      <c r="J127" s="321" t="s">
        <v>134</v>
      </c>
      <c r="K127" s="149" t="s">
        <v>755</v>
      </c>
      <c r="L127" s="270"/>
    </row>
    <row r="128" spans="1:12" ht="27" customHeight="1" x14ac:dyDescent="0.2">
      <c r="B128" s="625" t="s">
        <v>951</v>
      </c>
      <c r="C128" s="648"/>
      <c r="D128" s="648"/>
      <c r="E128" s="648"/>
      <c r="F128" s="648"/>
      <c r="G128" s="626"/>
      <c r="H128" s="576">
        <v>840</v>
      </c>
      <c r="I128" s="577"/>
      <c r="J128" s="89" t="s">
        <v>718</v>
      </c>
      <c r="K128" s="149" t="s">
        <v>755</v>
      </c>
      <c r="L128" s="270"/>
    </row>
    <row r="129" spans="1:12" x14ac:dyDescent="0.2">
      <c r="A129" s="384" t="s">
        <v>528</v>
      </c>
      <c r="B129" s="585" t="s">
        <v>135</v>
      </c>
      <c r="C129" s="586"/>
      <c r="D129" s="586"/>
      <c r="E129" s="586"/>
      <c r="F129" s="586"/>
      <c r="G129" s="587"/>
      <c r="H129" s="588">
        <v>840</v>
      </c>
      <c r="I129" s="589"/>
      <c r="J129" s="90"/>
      <c r="K129" s="149" t="s">
        <v>755</v>
      </c>
      <c r="L129" s="270"/>
    </row>
    <row r="130" spans="1:12" x14ac:dyDescent="0.2">
      <c r="B130" s="371" t="s">
        <v>529</v>
      </c>
      <c r="C130" s="371">
        <v>94965</v>
      </c>
      <c r="D130" s="578" t="s">
        <v>1126</v>
      </c>
      <c r="E130" s="579"/>
      <c r="F130" s="579"/>
      <c r="G130" s="579"/>
      <c r="H130" s="579"/>
      <c r="I130" s="580"/>
      <c r="J130" s="88" t="s">
        <v>1096</v>
      </c>
      <c r="K130" s="149" t="s">
        <v>755</v>
      </c>
      <c r="L130" s="270"/>
    </row>
    <row r="131" spans="1:12" x14ac:dyDescent="0.2">
      <c r="B131" s="581" t="s">
        <v>130</v>
      </c>
      <c r="C131" s="582"/>
      <c r="D131" s="582"/>
      <c r="E131" s="582"/>
      <c r="F131" s="582"/>
      <c r="G131" s="583"/>
      <c r="H131" s="584" t="s">
        <v>719</v>
      </c>
      <c r="I131" s="584"/>
      <c r="J131" s="321" t="s">
        <v>134</v>
      </c>
      <c r="K131" s="149" t="s">
        <v>755</v>
      </c>
      <c r="L131" s="270"/>
    </row>
    <row r="132" spans="1:12" x14ac:dyDescent="0.2">
      <c r="B132" s="581" t="s">
        <v>727</v>
      </c>
      <c r="C132" s="582"/>
      <c r="D132" s="582"/>
      <c r="E132" s="582"/>
      <c r="F132" s="582"/>
      <c r="G132" s="583"/>
      <c r="H132" s="576">
        <v>18.899999999999999</v>
      </c>
      <c r="I132" s="577"/>
      <c r="J132" s="89" t="s">
        <v>719</v>
      </c>
      <c r="K132" s="149" t="s">
        <v>755</v>
      </c>
      <c r="L132" s="270"/>
    </row>
    <row r="133" spans="1:12" x14ac:dyDescent="0.2">
      <c r="A133" s="384" t="s">
        <v>529</v>
      </c>
      <c r="B133" s="585" t="s">
        <v>135</v>
      </c>
      <c r="C133" s="586"/>
      <c r="D133" s="586"/>
      <c r="E133" s="586"/>
      <c r="F133" s="586"/>
      <c r="G133" s="587"/>
      <c r="H133" s="588">
        <v>18.899999999999999</v>
      </c>
      <c r="I133" s="589"/>
      <c r="J133" s="90"/>
      <c r="K133" s="149" t="s">
        <v>755</v>
      </c>
      <c r="L133" s="270"/>
    </row>
    <row r="134" spans="1:12" x14ac:dyDescent="0.2">
      <c r="B134" s="371" t="s">
        <v>646</v>
      </c>
      <c r="C134" s="371">
        <v>103670</v>
      </c>
      <c r="D134" s="578" t="s">
        <v>1107</v>
      </c>
      <c r="E134" s="579"/>
      <c r="F134" s="579"/>
      <c r="G134" s="579"/>
      <c r="H134" s="579"/>
      <c r="I134" s="580"/>
      <c r="J134" s="88" t="s">
        <v>1096</v>
      </c>
      <c r="K134" s="149" t="s">
        <v>755</v>
      </c>
      <c r="L134" s="270"/>
    </row>
    <row r="135" spans="1:12" x14ac:dyDescent="0.2">
      <c r="B135" s="581" t="s">
        <v>130</v>
      </c>
      <c r="C135" s="582"/>
      <c r="D135" s="582"/>
      <c r="E135" s="582"/>
      <c r="F135" s="582"/>
      <c r="G135" s="583"/>
      <c r="H135" s="584" t="s">
        <v>719</v>
      </c>
      <c r="I135" s="584"/>
      <c r="J135" s="321" t="s">
        <v>134</v>
      </c>
      <c r="K135" s="149" t="s">
        <v>755</v>
      </c>
      <c r="L135" s="270"/>
    </row>
    <row r="136" spans="1:12" x14ac:dyDescent="0.2">
      <c r="B136" s="581" t="s">
        <v>725</v>
      </c>
      <c r="C136" s="582"/>
      <c r="D136" s="582"/>
      <c r="E136" s="582"/>
      <c r="F136" s="582"/>
      <c r="G136" s="583"/>
      <c r="H136" s="576">
        <v>18.899999999999999</v>
      </c>
      <c r="I136" s="577"/>
      <c r="J136" s="89" t="s">
        <v>719</v>
      </c>
      <c r="K136" s="149" t="s">
        <v>755</v>
      </c>
      <c r="L136" s="270"/>
    </row>
    <row r="137" spans="1:12" x14ac:dyDescent="0.2">
      <c r="A137" s="384" t="s">
        <v>646</v>
      </c>
      <c r="B137" s="585" t="s">
        <v>135</v>
      </c>
      <c r="C137" s="586"/>
      <c r="D137" s="586"/>
      <c r="E137" s="586"/>
      <c r="F137" s="586"/>
      <c r="G137" s="587"/>
      <c r="H137" s="588">
        <v>18.899999999999999</v>
      </c>
      <c r="I137" s="589"/>
      <c r="J137" s="90"/>
      <c r="K137" s="149" t="s">
        <v>755</v>
      </c>
      <c r="L137" s="270"/>
    </row>
    <row r="138" spans="1:12" x14ac:dyDescent="0.2">
      <c r="B138" s="371" t="s">
        <v>647</v>
      </c>
      <c r="C138" s="371">
        <v>98557</v>
      </c>
      <c r="D138" s="578" t="s">
        <v>1129</v>
      </c>
      <c r="E138" s="579"/>
      <c r="F138" s="579"/>
      <c r="G138" s="579"/>
      <c r="H138" s="579"/>
      <c r="I138" s="580"/>
      <c r="J138" s="88" t="s">
        <v>38</v>
      </c>
      <c r="K138" s="149" t="s">
        <v>755</v>
      </c>
      <c r="L138" s="270"/>
    </row>
    <row r="139" spans="1:12" x14ac:dyDescent="0.2">
      <c r="B139" s="581" t="s">
        <v>130</v>
      </c>
      <c r="C139" s="582"/>
      <c r="D139" s="582"/>
      <c r="E139" s="582"/>
      <c r="F139" s="582"/>
      <c r="G139" s="583"/>
      <c r="H139" s="584" t="s">
        <v>133</v>
      </c>
      <c r="I139" s="584"/>
      <c r="J139" s="321" t="s">
        <v>134</v>
      </c>
      <c r="K139" s="149" t="s">
        <v>755</v>
      </c>
      <c r="L139" s="270"/>
    </row>
    <row r="140" spans="1:12" x14ac:dyDescent="0.2">
      <c r="B140" s="581" t="s">
        <v>720</v>
      </c>
      <c r="C140" s="582"/>
      <c r="D140" s="582"/>
      <c r="E140" s="582"/>
      <c r="F140" s="582"/>
      <c r="G140" s="583"/>
      <c r="H140" s="576">
        <v>331.8</v>
      </c>
      <c r="I140" s="577"/>
      <c r="J140" s="89" t="s">
        <v>133</v>
      </c>
      <c r="K140" s="149" t="s">
        <v>755</v>
      </c>
      <c r="L140" s="270"/>
    </row>
    <row r="141" spans="1:12" x14ac:dyDescent="0.2">
      <c r="A141" s="384" t="s">
        <v>647</v>
      </c>
      <c r="B141" s="585" t="s">
        <v>135</v>
      </c>
      <c r="C141" s="586"/>
      <c r="D141" s="586"/>
      <c r="E141" s="586"/>
      <c r="F141" s="586"/>
      <c r="G141" s="587"/>
      <c r="H141" s="588">
        <v>331.8</v>
      </c>
      <c r="I141" s="589"/>
      <c r="J141" s="90"/>
      <c r="K141" s="149" t="s">
        <v>755</v>
      </c>
      <c r="L141" s="270"/>
    </row>
    <row r="142" spans="1:12" x14ac:dyDescent="0.2">
      <c r="B142" s="371" t="s">
        <v>648</v>
      </c>
      <c r="C142" s="371">
        <v>93382</v>
      </c>
      <c r="D142" s="578" t="s">
        <v>1132</v>
      </c>
      <c r="E142" s="579"/>
      <c r="F142" s="579"/>
      <c r="G142" s="579"/>
      <c r="H142" s="579"/>
      <c r="I142" s="580"/>
      <c r="J142" s="88" t="s">
        <v>1096</v>
      </c>
      <c r="K142" s="149" t="s">
        <v>755</v>
      </c>
      <c r="L142" s="270"/>
    </row>
    <row r="143" spans="1:12" ht="24" x14ac:dyDescent="0.2">
      <c r="B143" s="649" t="s">
        <v>130</v>
      </c>
      <c r="C143" s="649"/>
      <c r="D143" s="649"/>
      <c r="E143" s="649"/>
      <c r="F143" s="649"/>
      <c r="G143" s="381" t="s">
        <v>721</v>
      </c>
      <c r="H143" s="381" t="s">
        <v>713</v>
      </c>
      <c r="I143" s="382" t="s">
        <v>719</v>
      </c>
      <c r="J143" s="380" t="s">
        <v>134</v>
      </c>
      <c r="K143" s="149" t="s">
        <v>755</v>
      </c>
      <c r="L143" s="270"/>
    </row>
    <row r="144" spans="1:12" x14ac:dyDescent="0.2">
      <c r="B144" s="590" t="s">
        <v>722</v>
      </c>
      <c r="C144" s="590"/>
      <c r="D144" s="590"/>
      <c r="E144" s="590"/>
      <c r="F144" s="590"/>
      <c r="G144" s="194">
        <v>30.24</v>
      </c>
      <c r="H144" s="194">
        <v>18.899999999999999</v>
      </c>
      <c r="I144" s="379">
        <v>11.34</v>
      </c>
      <c r="J144" s="321" t="s">
        <v>723</v>
      </c>
      <c r="K144" s="149" t="s">
        <v>755</v>
      </c>
      <c r="L144" s="270"/>
    </row>
    <row r="145" spans="1:12" x14ac:dyDescent="0.2">
      <c r="A145" s="384" t="s">
        <v>648</v>
      </c>
      <c r="B145" s="585" t="s">
        <v>135</v>
      </c>
      <c r="C145" s="586"/>
      <c r="D145" s="586"/>
      <c r="E145" s="586"/>
      <c r="F145" s="586"/>
      <c r="G145" s="586"/>
      <c r="H145" s="587"/>
      <c r="I145" s="378">
        <v>11.34</v>
      </c>
      <c r="J145" s="90"/>
      <c r="K145" s="149" t="s">
        <v>755</v>
      </c>
      <c r="L145" s="270"/>
    </row>
    <row r="146" spans="1:12" x14ac:dyDescent="0.2">
      <c r="B146" s="374" t="s">
        <v>484</v>
      </c>
      <c r="C146" s="375"/>
      <c r="D146" s="654" t="s">
        <v>492</v>
      </c>
      <c r="E146" s="654"/>
      <c r="F146" s="654"/>
      <c r="G146" s="654"/>
      <c r="H146" s="654"/>
      <c r="I146" s="654"/>
      <c r="J146" s="376"/>
      <c r="K146" s="149" t="s">
        <v>755</v>
      </c>
      <c r="L146" s="270"/>
    </row>
    <row r="147" spans="1:12" x14ac:dyDescent="0.2">
      <c r="B147" s="374" t="s">
        <v>530</v>
      </c>
      <c r="C147" s="375"/>
      <c r="D147" s="654" t="s">
        <v>493</v>
      </c>
      <c r="E147" s="654"/>
      <c r="F147" s="654"/>
      <c r="G147" s="654"/>
      <c r="H147" s="654"/>
      <c r="I147" s="654"/>
      <c r="J147" s="376"/>
      <c r="K147" s="149" t="s">
        <v>755</v>
      </c>
      <c r="L147" s="270"/>
    </row>
    <row r="148" spans="1:12" x14ac:dyDescent="0.2">
      <c r="B148" s="371" t="s">
        <v>531</v>
      </c>
      <c r="C148" s="371">
        <v>92431</v>
      </c>
      <c r="D148" s="578" t="s">
        <v>1146</v>
      </c>
      <c r="E148" s="579"/>
      <c r="F148" s="579"/>
      <c r="G148" s="579"/>
      <c r="H148" s="579"/>
      <c r="I148" s="580"/>
      <c r="J148" s="88" t="s">
        <v>38</v>
      </c>
      <c r="K148" s="149" t="s">
        <v>755</v>
      </c>
      <c r="L148" s="270"/>
    </row>
    <row r="149" spans="1:12" x14ac:dyDescent="0.2">
      <c r="B149" s="581" t="s">
        <v>130</v>
      </c>
      <c r="C149" s="582"/>
      <c r="D149" s="582"/>
      <c r="E149" s="582"/>
      <c r="F149" s="582"/>
      <c r="G149" s="583"/>
      <c r="H149" s="584" t="s">
        <v>133</v>
      </c>
      <c r="I149" s="584"/>
      <c r="J149" s="321" t="s">
        <v>134</v>
      </c>
      <c r="K149" s="149" t="s">
        <v>755</v>
      </c>
      <c r="L149" s="270"/>
    </row>
    <row r="150" spans="1:12" x14ac:dyDescent="0.2">
      <c r="B150" s="581" t="s">
        <v>729</v>
      </c>
      <c r="C150" s="582"/>
      <c r="D150" s="582"/>
      <c r="E150" s="582"/>
      <c r="F150" s="582"/>
      <c r="G150" s="583"/>
      <c r="H150" s="576">
        <v>1881.6000000000001</v>
      </c>
      <c r="I150" s="577"/>
      <c r="J150" s="89" t="s">
        <v>133</v>
      </c>
      <c r="K150" s="149" t="s">
        <v>755</v>
      </c>
      <c r="L150" s="270"/>
    </row>
    <row r="151" spans="1:12" x14ac:dyDescent="0.2">
      <c r="A151" s="384" t="s">
        <v>531</v>
      </c>
      <c r="B151" s="585" t="s">
        <v>135</v>
      </c>
      <c r="C151" s="586"/>
      <c r="D151" s="586"/>
      <c r="E151" s="586"/>
      <c r="F151" s="586"/>
      <c r="G151" s="587"/>
      <c r="H151" s="588">
        <v>1881.6000000000001</v>
      </c>
      <c r="I151" s="589"/>
      <c r="J151" s="90"/>
      <c r="K151" s="149" t="s">
        <v>755</v>
      </c>
      <c r="L151" s="270"/>
    </row>
    <row r="152" spans="1:12" x14ac:dyDescent="0.2">
      <c r="B152" s="371" t="s">
        <v>532</v>
      </c>
      <c r="C152" s="371">
        <v>92759</v>
      </c>
      <c r="D152" s="578" t="s">
        <v>1149</v>
      </c>
      <c r="E152" s="579"/>
      <c r="F152" s="579"/>
      <c r="G152" s="579"/>
      <c r="H152" s="579"/>
      <c r="I152" s="580"/>
      <c r="J152" s="88" t="s">
        <v>717</v>
      </c>
      <c r="K152" s="149" t="s">
        <v>755</v>
      </c>
      <c r="L152" s="270"/>
    </row>
    <row r="153" spans="1:12" x14ac:dyDescent="0.2">
      <c r="B153" s="581" t="s">
        <v>130</v>
      </c>
      <c r="C153" s="582"/>
      <c r="D153" s="582"/>
      <c r="E153" s="582"/>
      <c r="F153" s="582"/>
      <c r="G153" s="583"/>
      <c r="H153" s="584" t="s">
        <v>33</v>
      </c>
      <c r="I153" s="584"/>
      <c r="J153" s="321" t="s">
        <v>134</v>
      </c>
      <c r="K153" s="149" t="s">
        <v>755</v>
      </c>
      <c r="L153" s="270"/>
    </row>
    <row r="154" spans="1:12" ht="25.5" customHeight="1" x14ac:dyDescent="0.2">
      <c r="B154" s="625" t="s">
        <v>949</v>
      </c>
      <c r="C154" s="648"/>
      <c r="D154" s="648"/>
      <c r="E154" s="648"/>
      <c r="F154" s="648"/>
      <c r="G154" s="626"/>
      <c r="H154" s="576">
        <v>4352.7272727272721</v>
      </c>
      <c r="I154" s="577"/>
      <c r="J154" s="89" t="s">
        <v>718</v>
      </c>
      <c r="K154" s="149" t="s">
        <v>755</v>
      </c>
      <c r="L154" s="270"/>
    </row>
    <row r="155" spans="1:12" x14ac:dyDescent="0.2">
      <c r="A155" s="384" t="s">
        <v>532</v>
      </c>
      <c r="B155" s="585" t="s">
        <v>135</v>
      </c>
      <c r="C155" s="586"/>
      <c r="D155" s="586"/>
      <c r="E155" s="586"/>
      <c r="F155" s="586"/>
      <c r="G155" s="587"/>
      <c r="H155" s="588">
        <v>4352.7272727272721</v>
      </c>
      <c r="I155" s="589"/>
      <c r="J155" s="90"/>
      <c r="K155" s="149" t="s">
        <v>755</v>
      </c>
      <c r="L155" s="270"/>
    </row>
    <row r="156" spans="1:12" x14ac:dyDescent="0.2">
      <c r="B156" s="371" t="s">
        <v>533</v>
      </c>
      <c r="C156" s="371">
        <v>92762</v>
      </c>
      <c r="D156" s="578" t="s">
        <v>1152</v>
      </c>
      <c r="E156" s="579"/>
      <c r="F156" s="579"/>
      <c r="G156" s="579"/>
      <c r="H156" s="579"/>
      <c r="I156" s="580"/>
      <c r="J156" s="88" t="s">
        <v>717</v>
      </c>
      <c r="K156" s="149" t="s">
        <v>755</v>
      </c>
      <c r="L156" s="270"/>
    </row>
    <row r="157" spans="1:12" x14ac:dyDescent="0.2">
      <c r="B157" s="581" t="s">
        <v>130</v>
      </c>
      <c r="C157" s="582"/>
      <c r="D157" s="582"/>
      <c r="E157" s="582"/>
      <c r="F157" s="582"/>
      <c r="G157" s="583"/>
      <c r="H157" s="584" t="s">
        <v>33</v>
      </c>
      <c r="I157" s="584"/>
      <c r="J157" s="321" t="s">
        <v>134</v>
      </c>
      <c r="K157" s="149" t="s">
        <v>755</v>
      </c>
      <c r="L157" s="270"/>
    </row>
    <row r="158" spans="1:12" ht="25.5" customHeight="1" x14ac:dyDescent="0.2">
      <c r="B158" s="625" t="s">
        <v>948</v>
      </c>
      <c r="C158" s="648"/>
      <c r="D158" s="648"/>
      <c r="E158" s="648"/>
      <c r="F158" s="648"/>
      <c r="G158" s="626"/>
      <c r="H158" s="576">
        <v>8209.0909090909081</v>
      </c>
      <c r="I158" s="577"/>
      <c r="J158" s="89" t="s">
        <v>718</v>
      </c>
      <c r="K158" s="149" t="s">
        <v>755</v>
      </c>
      <c r="L158" s="270"/>
    </row>
    <row r="159" spans="1:12" x14ac:dyDescent="0.2">
      <c r="A159" s="384" t="s">
        <v>533</v>
      </c>
      <c r="B159" s="585" t="s">
        <v>135</v>
      </c>
      <c r="C159" s="586"/>
      <c r="D159" s="586"/>
      <c r="E159" s="586"/>
      <c r="F159" s="586"/>
      <c r="G159" s="587"/>
      <c r="H159" s="588">
        <v>8209.0909090909081</v>
      </c>
      <c r="I159" s="589"/>
      <c r="J159" s="90"/>
      <c r="K159" s="149" t="s">
        <v>755</v>
      </c>
      <c r="L159" s="270"/>
    </row>
    <row r="160" spans="1:12" x14ac:dyDescent="0.2">
      <c r="B160" s="371" t="s">
        <v>534</v>
      </c>
      <c r="C160" s="371">
        <v>94965</v>
      </c>
      <c r="D160" s="578" t="s">
        <v>1126</v>
      </c>
      <c r="E160" s="579"/>
      <c r="F160" s="579"/>
      <c r="G160" s="579"/>
      <c r="H160" s="579"/>
      <c r="I160" s="580"/>
      <c r="J160" s="88" t="s">
        <v>1096</v>
      </c>
      <c r="K160" s="149" t="s">
        <v>755</v>
      </c>
      <c r="L160" s="270"/>
    </row>
    <row r="161" spans="1:12" x14ac:dyDescent="0.2">
      <c r="B161" s="581" t="s">
        <v>130</v>
      </c>
      <c r="C161" s="582"/>
      <c r="D161" s="582"/>
      <c r="E161" s="582"/>
      <c r="F161" s="582"/>
      <c r="G161" s="583"/>
      <c r="H161" s="584" t="s">
        <v>719</v>
      </c>
      <c r="I161" s="584"/>
      <c r="J161" s="321" t="s">
        <v>134</v>
      </c>
      <c r="K161" s="149" t="s">
        <v>755</v>
      </c>
      <c r="L161" s="270"/>
    </row>
    <row r="162" spans="1:12" x14ac:dyDescent="0.2">
      <c r="B162" s="581" t="s">
        <v>730</v>
      </c>
      <c r="C162" s="582"/>
      <c r="D162" s="582"/>
      <c r="E162" s="582"/>
      <c r="F162" s="582"/>
      <c r="G162" s="583"/>
      <c r="H162" s="576">
        <v>113.4</v>
      </c>
      <c r="I162" s="577"/>
      <c r="J162" s="89" t="s">
        <v>719</v>
      </c>
      <c r="K162" s="149" t="s">
        <v>755</v>
      </c>
      <c r="L162" s="270"/>
    </row>
    <row r="163" spans="1:12" x14ac:dyDescent="0.2">
      <c r="A163" s="384" t="s">
        <v>534</v>
      </c>
      <c r="B163" s="585" t="s">
        <v>135</v>
      </c>
      <c r="C163" s="586"/>
      <c r="D163" s="586"/>
      <c r="E163" s="586"/>
      <c r="F163" s="586"/>
      <c r="G163" s="587"/>
      <c r="H163" s="588">
        <v>113.4</v>
      </c>
      <c r="I163" s="589"/>
      <c r="J163" s="90"/>
      <c r="K163" s="149" t="s">
        <v>755</v>
      </c>
      <c r="L163" s="270"/>
    </row>
    <row r="164" spans="1:12" x14ac:dyDescent="0.2">
      <c r="B164" s="371" t="s">
        <v>649</v>
      </c>
      <c r="C164" s="371">
        <v>103670</v>
      </c>
      <c r="D164" s="578" t="s">
        <v>1107</v>
      </c>
      <c r="E164" s="579"/>
      <c r="F164" s="579"/>
      <c r="G164" s="579"/>
      <c r="H164" s="579"/>
      <c r="I164" s="580"/>
      <c r="J164" s="88" t="s">
        <v>1096</v>
      </c>
      <c r="K164" s="149" t="s">
        <v>755</v>
      </c>
      <c r="L164" s="270"/>
    </row>
    <row r="165" spans="1:12" x14ac:dyDescent="0.2">
      <c r="B165" s="581" t="s">
        <v>130</v>
      </c>
      <c r="C165" s="582"/>
      <c r="D165" s="582"/>
      <c r="E165" s="582"/>
      <c r="F165" s="582"/>
      <c r="G165" s="583"/>
      <c r="H165" s="584" t="s">
        <v>719</v>
      </c>
      <c r="I165" s="584"/>
      <c r="J165" s="321" t="s">
        <v>134</v>
      </c>
      <c r="K165" s="149" t="s">
        <v>755</v>
      </c>
      <c r="L165" s="270"/>
    </row>
    <row r="166" spans="1:12" x14ac:dyDescent="0.2">
      <c r="B166" s="581" t="s">
        <v>725</v>
      </c>
      <c r="C166" s="582"/>
      <c r="D166" s="582"/>
      <c r="E166" s="582"/>
      <c r="F166" s="582"/>
      <c r="G166" s="583"/>
      <c r="H166" s="576">
        <v>113.4</v>
      </c>
      <c r="I166" s="577"/>
      <c r="J166" s="89" t="s">
        <v>719</v>
      </c>
      <c r="K166" s="149" t="s">
        <v>755</v>
      </c>
      <c r="L166" s="270"/>
    </row>
    <row r="167" spans="1:12" x14ac:dyDescent="0.2">
      <c r="A167" s="384" t="s">
        <v>649</v>
      </c>
      <c r="B167" s="585" t="s">
        <v>135</v>
      </c>
      <c r="C167" s="586"/>
      <c r="D167" s="586"/>
      <c r="E167" s="586"/>
      <c r="F167" s="586"/>
      <c r="G167" s="587"/>
      <c r="H167" s="588">
        <v>113.4</v>
      </c>
      <c r="I167" s="589"/>
      <c r="J167" s="90"/>
      <c r="K167" s="149" t="s">
        <v>755</v>
      </c>
      <c r="L167" s="270"/>
    </row>
    <row r="168" spans="1:12" x14ac:dyDescent="0.2">
      <c r="B168" s="374" t="s">
        <v>535</v>
      </c>
      <c r="C168" s="375"/>
      <c r="D168" s="654" t="s">
        <v>670</v>
      </c>
      <c r="E168" s="654"/>
      <c r="F168" s="654"/>
      <c r="G168" s="654"/>
      <c r="H168" s="654"/>
      <c r="I168" s="654"/>
      <c r="J168" s="376"/>
      <c r="K168" s="149" t="s">
        <v>755</v>
      </c>
      <c r="L168" s="270"/>
    </row>
    <row r="169" spans="1:12" x14ac:dyDescent="0.2">
      <c r="B169" s="371" t="s">
        <v>536</v>
      </c>
      <c r="C169" s="371">
        <v>92761</v>
      </c>
      <c r="D169" s="578" t="s">
        <v>1155</v>
      </c>
      <c r="E169" s="579"/>
      <c r="F169" s="579"/>
      <c r="G169" s="579"/>
      <c r="H169" s="579"/>
      <c r="I169" s="580"/>
      <c r="J169" s="88" t="s">
        <v>717</v>
      </c>
      <c r="K169" s="149" t="s">
        <v>755</v>
      </c>
      <c r="L169" s="270"/>
    </row>
    <row r="170" spans="1:12" x14ac:dyDescent="0.2">
      <c r="B170" s="581" t="s">
        <v>130</v>
      </c>
      <c r="C170" s="582"/>
      <c r="D170" s="582"/>
      <c r="E170" s="582"/>
      <c r="F170" s="582"/>
      <c r="G170" s="583"/>
      <c r="H170" s="584" t="s">
        <v>717</v>
      </c>
      <c r="I170" s="584"/>
      <c r="J170" s="321" t="s">
        <v>134</v>
      </c>
      <c r="K170" s="149" t="s">
        <v>755</v>
      </c>
      <c r="L170" s="270"/>
    </row>
    <row r="171" spans="1:12" x14ac:dyDescent="0.2">
      <c r="B171" s="581" t="s">
        <v>732</v>
      </c>
      <c r="C171" s="582"/>
      <c r="D171" s="582"/>
      <c r="E171" s="582"/>
      <c r="F171" s="582"/>
      <c r="G171" s="583"/>
      <c r="H171" s="576">
        <v>829.5</v>
      </c>
      <c r="I171" s="577"/>
      <c r="J171" s="89" t="s">
        <v>718</v>
      </c>
      <c r="K171" s="149" t="s">
        <v>755</v>
      </c>
      <c r="L171" s="270"/>
    </row>
    <row r="172" spans="1:12" x14ac:dyDescent="0.2">
      <c r="A172" s="384" t="s">
        <v>536</v>
      </c>
      <c r="B172" s="585" t="s">
        <v>135</v>
      </c>
      <c r="C172" s="586"/>
      <c r="D172" s="586"/>
      <c r="E172" s="586"/>
      <c r="F172" s="586"/>
      <c r="G172" s="587"/>
      <c r="H172" s="588">
        <v>829.5</v>
      </c>
      <c r="I172" s="589"/>
      <c r="J172" s="90"/>
      <c r="K172" s="149" t="s">
        <v>755</v>
      </c>
      <c r="L172" s="270"/>
    </row>
    <row r="173" spans="1:12" x14ac:dyDescent="0.2">
      <c r="B173" s="371" t="s">
        <v>537</v>
      </c>
      <c r="C173" s="371">
        <v>93205</v>
      </c>
      <c r="D173" s="578" t="s">
        <v>1158</v>
      </c>
      <c r="E173" s="579"/>
      <c r="F173" s="579"/>
      <c r="G173" s="579"/>
      <c r="H173" s="579"/>
      <c r="I173" s="580"/>
      <c r="J173" s="88" t="s">
        <v>104</v>
      </c>
      <c r="K173" s="149" t="s">
        <v>755</v>
      </c>
      <c r="L173" s="270"/>
    </row>
    <row r="174" spans="1:12" x14ac:dyDescent="0.2">
      <c r="B174" s="581" t="s">
        <v>130</v>
      </c>
      <c r="C174" s="582"/>
      <c r="D174" s="582"/>
      <c r="E174" s="582"/>
      <c r="F174" s="582"/>
      <c r="G174" s="583"/>
      <c r="H174" s="584" t="s">
        <v>136</v>
      </c>
      <c r="I174" s="584"/>
      <c r="J174" s="321" t="s">
        <v>134</v>
      </c>
      <c r="K174" s="149" t="s">
        <v>755</v>
      </c>
      <c r="L174" s="270"/>
    </row>
    <row r="175" spans="1:12" x14ac:dyDescent="0.2">
      <c r="B175" s="581" t="s">
        <v>731</v>
      </c>
      <c r="C175" s="582"/>
      <c r="D175" s="582"/>
      <c r="E175" s="582"/>
      <c r="F175" s="582"/>
      <c r="G175" s="583"/>
      <c r="H175" s="576">
        <v>525</v>
      </c>
      <c r="I175" s="577"/>
      <c r="J175" s="89" t="s">
        <v>136</v>
      </c>
      <c r="K175" s="149" t="s">
        <v>755</v>
      </c>
      <c r="L175" s="270"/>
    </row>
    <row r="176" spans="1:12" x14ac:dyDescent="0.2">
      <c r="A176" s="384" t="s">
        <v>537</v>
      </c>
      <c r="B176" s="585" t="s">
        <v>135</v>
      </c>
      <c r="C176" s="586"/>
      <c r="D176" s="586"/>
      <c r="E176" s="586"/>
      <c r="F176" s="586"/>
      <c r="G176" s="587"/>
      <c r="H176" s="588">
        <v>525</v>
      </c>
      <c r="I176" s="589"/>
      <c r="J176" s="90"/>
      <c r="K176" s="149" t="s">
        <v>755</v>
      </c>
      <c r="L176" s="270"/>
    </row>
    <row r="177" spans="1:12" x14ac:dyDescent="0.2">
      <c r="B177" s="374" t="s">
        <v>538</v>
      </c>
      <c r="C177" s="375"/>
      <c r="D177" s="654" t="s">
        <v>494</v>
      </c>
      <c r="E177" s="654"/>
      <c r="F177" s="654"/>
      <c r="G177" s="654"/>
      <c r="H177" s="654"/>
      <c r="I177" s="654"/>
      <c r="J177" s="376"/>
      <c r="K177" s="149" t="s">
        <v>755</v>
      </c>
      <c r="L177" s="270"/>
    </row>
    <row r="178" spans="1:12" x14ac:dyDescent="0.2">
      <c r="B178" s="371" t="s">
        <v>539</v>
      </c>
      <c r="C178" s="371">
        <v>103338</v>
      </c>
      <c r="D178" s="578" t="s">
        <v>1161</v>
      </c>
      <c r="E178" s="579"/>
      <c r="F178" s="579"/>
      <c r="G178" s="579"/>
      <c r="H178" s="579"/>
      <c r="I178" s="580"/>
      <c r="J178" s="88" t="s">
        <v>38</v>
      </c>
      <c r="K178" s="149" t="s">
        <v>755</v>
      </c>
      <c r="L178" s="270"/>
    </row>
    <row r="179" spans="1:12" x14ac:dyDescent="0.2">
      <c r="B179" s="581" t="s">
        <v>130</v>
      </c>
      <c r="C179" s="582"/>
      <c r="D179" s="582"/>
      <c r="E179" s="582"/>
      <c r="F179" s="582"/>
      <c r="G179" s="583"/>
      <c r="H179" s="584" t="s">
        <v>133</v>
      </c>
      <c r="I179" s="584"/>
      <c r="J179" s="321" t="s">
        <v>134</v>
      </c>
      <c r="K179" s="149" t="s">
        <v>755</v>
      </c>
      <c r="L179" s="270"/>
    </row>
    <row r="180" spans="1:12" x14ac:dyDescent="0.2">
      <c r="B180" s="581" t="s">
        <v>733</v>
      </c>
      <c r="C180" s="582"/>
      <c r="D180" s="582"/>
      <c r="E180" s="582"/>
      <c r="F180" s="582"/>
      <c r="G180" s="583"/>
      <c r="H180" s="576">
        <v>882</v>
      </c>
      <c r="I180" s="577"/>
      <c r="J180" s="89" t="s">
        <v>133</v>
      </c>
      <c r="K180" s="149" t="s">
        <v>755</v>
      </c>
      <c r="L180" s="270"/>
    </row>
    <row r="181" spans="1:12" x14ac:dyDescent="0.2">
      <c r="A181" s="384" t="s">
        <v>539</v>
      </c>
      <c r="B181" s="585" t="s">
        <v>135</v>
      </c>
      <c r="C181" s="586"/>
      <c r="D181" s="586"/>
      <c r="E181" s="586"/>
      <c r="F181" s="586"/>
      <c r="G181" s="587"/>
      <c r="H181" s="588">
        <v>882</v>
      </c>
      <c r="I181" s="589"/>
      <c r="J181" s="90"/>
      <c r="K181" s="149" t="s">
        <v>755</v>
      </c>
      <c r="L181" s="270"/>
    </row>
    <row r="182" spans="1:12" x14ac:dyDescent="0.2">
      <c r="B182" s="374" t="s">
        <v>540</v>
      </c>
      <c r="C182" s="375"/>
      <c r="D182" s="654" t="s">
        <v>106</v>
      </c>
      <c r="E182" s="654"/>
      <c r="F182" s="654"/>
      <c r="G182" s="654"/>
      <c r="H182" s="654"/>
      <c r="I182" s="654"/>
      <c r="J182" s="376"/>
      <c r="K182" s="149" t="s">
        <v>755</v>
      </c>
      <c r="L182" s="270"/>
    </row>
    <row r="183" spans="1:12" x14ac:dyDescent="0.2">
      <c r="B183" s="371" t="s">
        <v>541</v>
      </c>
      <c r="C183" s="371">
        <v>98554</v>
      </c>
      <c r="D183" s="578" t="s">
        <v>1164</v>
      </c>
      <c r="E183" s="579"/>
      <c r="F183" s="579"/>
      <c r="G183" s="579"/>
      <c r="H183" s="579"/>
      <c r="I183" s="580"/>
      <c r="J183" s="88" t="s">
        <v>38</v>
      </c>
      <c r="K183" s="149" t="s">
        <v>755</v>
      </c>
      <c r="L183" s="270"/>
    </row>
    <row r="184" spans="1:12" x14ac:dyDescent="0.2">
      <c r="B184" s="581" t="s">
        <v>130</v>
      </c>
      <c r="C184" s="582"/>
      <c r="D184" s="582"/>
      <c r="E184" s="582"/>
      <c r="F184" s="582"/>
      <c r="G184" s="583"/>
      <c r="H184" s="584" t="s">
        <v>33</v>
      </c>
      <c r="I184" s="584"/>
      <c r="J184" s="321" t="s">
        <v>134</v>
      </c>
      <c r="K184" s="149" t="s">
        <v>755</v>
      </c>
      <c r="L184" s="270"/>
    </row>
    <row r="185" spans="1:12" x14ac:dyDescent="0.2">
      <c r="B185" s="581" t="s">
        <v>1080</v>
      </c>
      <c r="C185" s="582"/>
      <c r="D185" s="582"/>
      <c r="E185" s="582"/>
      <c r="F185" s="582"/>
      <c r="G185" s="583"/>
      <c r="H185" s="576">
        <v>2436</v>
      </c>
      <c r="I185" s="577"/>
      <c r="J185" s="89" t="s">
        <v>32</v>
      </c>
      <c r="K185" s="149" t="s">
        <v>755</v>
      </c>
      <c r="L185" s="270"/>
    </row>
    <row r="186" spans="1:12" x14ac:dyDescent="0.2">
      <c r="A186" s="384" t="s">
        <v>541</v>
      </c>
      <c r="B186" s="585" t="s">
        <v>135</v>
      </c>
      <c r="C186" s="586"/>
      <c r="D186" s="586"/>
      <c r="E186" s="586"/>
      <c r="F186" s="586"/>
      <c r="G186" s="587"/>
      <c r="H186" s="588">
        <v>2436</v>
      </c>
      <c r="I186" s="589"/>
      <c r="J186" s="90"/>
      <c r="K186" s="149" t="s">
        <v>755</v>
      </c>
      <c r="L186" s="270"/>
    </row>
    <row r="187" spans="1:12" x14ac:dyDescent="0.2">
      <c r="B187" s="84" t="s">
        <v>14</v>
      </c>
      <c r="C187" s="85"/>
      <c r="D187" s="86" t="s">
        <v>495</v>
      </c>
      <c r="E187" s="86"/>
      <c r="F187" s="86"/>
      <c r="G187" s="86"/>
      <c r="H187" s="86"/>
      <c r="I187" s="86"/>
      <c r="J187" s="87"/>
      <c r="K187" s="149" t="s">
        <v>755</v>
      </c>
      <c r="L187" s="270"/>
    </row>
    <row r="188" spans="1:12" x14ac:dyDescent="0.2">
      <c r="B188" s="338" t="s">
        <v>475</v>
      </c>
      <c r="C188" s="92"/>
      <c r="D188" s="93" t="s">
        <v>487</v>
      </c>
      <c r="E188" s="93"/>
      <c r="F188" s="93"/>
      <c r="G188" s="93"/>
      <c r="H188" s="93"/>
      <c r="I188" s="93"/>
      <c r="J188" s="94"/>
      <c r="K188" s="149" t="s">
        <v>755</v>
      </c>
      <c r="L188" s="270"/>
    </row>
    <row r="189" spans="1:12" x14ac:dyDescent="0.2">
      <c r="B189" s="88" t="s">
        <v>428</v>
      </c>
      <c r="C189" s="88">
        <v>98524</v>
      </c>
      <c r="D189" s="578" t="s">
        <v>1093</v>
      </c>
      <c r="E189" s="579"/>
      <c r="F189" s="579"/>
      <c r="G189" s="579"/>
      <c r="H189" s="579"/>
      <c r="I189" s="580"/>
      <c r="J189" s="88" t="s">
        <v>38</v>
      </c>
      <c r="K189" s="149" t="s">
        <v>755</v>
      </c>
      <c r="L189" s="270"/>
    </row>
    <row r="190" spans="1:12" x14ac:dyDescent="0.2">
      <c r="B190" s="581" t="s">
        <v>130</v>
      </c>
      <c r="C190" s="582"/>
      <c r="D190" s="582"/>
      <c r="E190" s="582"/>
      <c r="F190" s="582"/>
      <c r="G190" s="583"/>
      <c r="H190" s="584" t="s">
        <v>133</v>
      </c>
      <c r="I190" s="584"/>
      <c r="J190" s="321" t="s">
        <v>134</v>
      </c>
      <c r="K190" s="149" t="s">
        <v>755</v>
      </c>
      <c r="L190" s="270"/>
    </row>
    <row r="191" spans="1:12" x14ac:dyDescent="0.2">
      <c r="B191" s="625" t="s">
        <v>737</v>
      </c>
      <c r="C191" s="648"/>
      <c r="D191" s="648"/>
      <c r="E191" s="648"/>
      <c r="F191" s="648"/>
      <c r="G191" s="626"/>
      <c r="H191" s="576">
        <v>9.5</v>
      </c>
      <c r="I191" s="577"/>
      <c r="J191" s="89" t="s">
        <v>32</v>
      </c>
      <c r="K191" s="149" t="s">
        <v>755</v>
      </c>
      <c r="L191" s="270"/>
    </row>
    <row r="192" spans="1:12" x14ac:dyDescent="0.2">
      <c r="A192" s="384" t="s">
        <v>428</v>
      </c>
      <c r="B192" s="585" t="s">
        <v>135</v>
      </c>
      <c r="C192" s="586"/>
      <c r="D192" s="586"/>
      <c r="E192" s="586"/>
      <c r="F192" s="586"/>
      <c r="G192" s="587"/>
      <c r="H192" s="588">
        <v>9.5</v>
      </c>
      <c r="I192" s="589"/>
      <c r="J192" s="90"/>
      <c r="K192" s="149" t="s">
        <v>755</v>
      </c>
      <c r="L192" s="270"/>
    </row>
    <row r="193" spans="1:12" ht="12.75" customHeight="1" x14ac:dyDescent="0.2">
      <c r="B193" s="88" t="s">
        <v>496</v>
      </c>
      <c r="C193" s="88">
        <v>401001126</v>
      </c>
      <c r="D193" s="578" t="s">
        <v>1095</v>
      </c>
      <c r="E193" s="579"/>
      <c r="F193" s="579"/>
      <c r="G193" s="579"/>
      <c r="H193" s="579"/>
      <c r="I193" s="580"/>
      <c r="J193" s="88" t="s">
        <v>1096</v>
      </c>
      <c r="K193" s="149" t="s">
        <v>755</v>
      </c>
      <c r="L193" s="270"/>
    </row>
    <row r="194" spans="1:12" x14ac:dyDescent="0.2">
      <c r="B194" s="581" t="s">
        <v>130</v>
      </c>
      <c r="C194" s="582"/>
      <c r="D194" s="582"/>
      <c r="E194" s="582"/>
      <c r="F194" s="582"/>
      <c r="G194" s="583"/>
      <c r="H194" s="584" t="s">
        <v>719</v>
      </c>
      <c r="I194" s="584"/>
      <c r="J194" s="321" t="s">
        <v>134</v>
      </c>
      <c r="K194" s="149" t="s">
        <v>755</v>
      </c>
      <c r="L194" s="270"/>
    </row>
    <row r="195" spans="1:12" x14ac:dyDescent="0.2">
      <c r="B195" s="581" t="s">
        <v>738</v>
      </c>
      <c r="C195" s="582"/>
      <c r="D195" s="582"/>
      <c r="E195" s="582"/>
      <c r="F195" s="582"/>
      <c r="G195" s="583"/>
      <c r="H195" s="576">
        <v>0.57000000000000006</v>
      </c>
      <c r="I195" s="577"/>
      <c r="J195" s="89" t="s">
        <v>32</v>
      </c>
      <c r="K195" s="149" t="s">
        <v>755</v>
      </c>
      <c r="L195" s="270"/>
    </row>
    <row r="196" spans="1:12" x14ac:dyDescent="0.2">
      <c r="A196" s="384" t="s">
        <v>496</v>
      </c>
      <c r="B196" s="585" t="s">
        <v>135</v>
      </c>
      <c r="C196" s="586"/>
      <c r="D196" s="586"/>
      <c r="E196" s="586"/>
      <c r="F196" s="586"/>
      <c r="G196" s="587"/>
      <c r="H196" s="588">
        <v>0.57000000000000006</v>
      </c>
      <c r="I196" s="589"/>
      <c r="J196" s="90"/>
      <c r="K196" s="149" t="s">
        <v>755</v>
      </c>
      <c r="L196" s="270"/>
    </row>
    <row r="197" spans="1:12" ht="12.75" customHeight="1" x14ac:dyDescent="0.2">
      <c r="B197" s="88" t="s">
        <v>735</v>
      </c>
      <c r="C197" s="88">
        <v>97914</v>
      </c>
      <c r="D197" s="578" t="s">
        <v>1097</v>
      </c>
      <c r="E197" s="579"/>
      <c r="F197" s="579"/>
      <c r="G197" s="579"/>
      <c r="H197" s="579"/>
      <c r="I197" s="580"/>
      <c r="J197" s="88" t="s">
        <v>1098</v>
      </c>
      <c r="K197" s="149" t="s">
        <v>755</v>
      </c>
      <c r="L197" s="270"/>
    </row>
    <row r="198" spans="1:12" x14ac:dyDescent="0.2">
      <c r="B198" s="581" t="s">
        <v>130</v>
      </c>
      <c r="C198" s="582"/>
      <c r="D198" s="582"/>
      <c r="E198" s="582"/>
      <c r="F198" s="582"/>
      <c r="G198" s="583"/>
      <c r="H198" s="584" t="s">
        <v>719</v>
      </c>
      <c r="I198" s="584"/>
      <c r="J198" s="321" t="s">
        <v>134</v>
      </c>
      <c r="K198" s="149" t="s">
        <v>755</v>
      </c>
      <c r="L198" s="270"/>
    </row>
    <row r="199" spans="1:12" x14ac:dyDescent="0.2">
      <c r="B199" s="581" t="s">
        <v>740</v>
      </c>
      <c r="C199" s="582"/>
      <c r="D199" s="582"/>
      <c r="E199" s="582"/>
      <c r="F199" s="582"/>
      <c r="G199" s="583"/>
      <c r="H199" s="576">
        <v>17.100000000000001</v>
      </c>
      <c r="I199" s="577"/>
      <c r="J199" s="89" t="s">
        <v>32</v>
      </c>
      <c r="K199" s="149" t="s">
        <v>755</v>
      </c>
      <c r="L199" s="270"/>
    </row>
    <row r="200" spans="1:12" x14ac:dyDescent="0.2">
      <c r="A200" s="384" t="s">
        <v>735</v>
      </c>
      <c r="B200" s="585" t="s">
        <v>135</v>
      </c>
      <c r="C200" s="586"/>
      <c r="D200" s="586"/>
      <c r="E200" s="586"/>
      <c r="F200" s="586"/>
      <c r="G200" s="587"/>
      <c r="H200" s="588">
        <v>17.100000000000001</v>
      </c>
      <c r="I200" s="589"/>
      <c r="J200" s="90"/>
      <c r="K200" s="149" t="s">
        <v>755</v>
      </c>
      <c r="L200" s="270"/>
    </row>
    <row r="201" spans="1:12" ht="12.75" customHeight="1" x14ac:dyDescent="0.2">
      <c r="B201" s="88" t="s">
        <v>736</v>
      </c>
      <c r="C201" s="88">
        <v>97915</v>
      </c>
      <c r="D201" s="578" t="s">
        <v>1101</v>
      </c>
      <c r="E201" s="579"/>
      <c r="F201" s="579"/>
      <c r="G201" s="579"/>
      <c r="H201" s="579"/>
      <c r="I201" s="580"/>
      <c r="J201" s="88" t="s">
        <v>1098</v>
      </c>
      <c r="K201" s="149" t="s">
        <v>755</v>
      </c>
      <c r="L201" s="270"/>
    </row>
    <row r="202" spans="1:12" x14ac:dyDescent="0.2">
      <c r="B202" s="581" t="s">
        <v>130</v>
      </c>
      <c r="C202" s="582"/>
      <c r="D202" s="582"/>
      <c r="E202" s="582"/>
      <c r="F202" s="582"/>
      <c r="G202" s="583"/>
      <c r="H202" s="584" t="s">
        <v>719</v>
      </c>
      <c r="I202" s="584"/>
      <c r="J202" s="321" t="s">
        <v>134</v>
      </c>
      <c r="K202" s="149" t="s">
        <v>755</v>
      </c>
      <c r="L202" s="270"/>
    </row>
    <row r="203" spans="1:12" x14ac:dyDescent="0.2">
      <c r="B203" s="581" t="s">
        <v>741</v>
      </c>
      <c r="C203" s="582"/>
      <c r="D203" s="582"/>
      <c r="E203" s="582"/>
      <c r="F203" s="582"/>
      <c r="G203" s="583"/>
      <c r="H203" s="576">
        <v>39.900000000000006</v>
      </c>
      <c r="I203" s="577"/>
      <c r="J203" s="89" t="s">
        <v>32</v>
      </c>
      <c r="K203" s="149" t="s">
        <v>755</v>
      </c>
      <c r="L203" s="270"/>
    </row>
    <row r="204" spans="1:12" x14ac:dyDescent="0.2">
      <c r="A204" s="384" t="s">
        <v>736</v>
      </c>
      <c r="B204" s="585" t="s">
        <v>135</v>
      </c>
      <c r="C204" s="586"/>
      <c r="D204" s="586"/>
      <c r="E204" s="586"/>
      <c r="F204" s="586"/>
      <c r="G204" s="587"/>
      <c r="H204" s="588">
        <v>39.900000000000006</v>
      </c>
      <c r="I204" s="589"/>
      <c r="J204" s="90"/>
      <c r="K204" s="149" t="s">
        <v>755</v>
      </c>
      <c r="L204" s="270"/>
    </row>
    <row r="205" spans="1:12" ht="12.75" customHeight="1" x14ac:dyDescent="0.2">
      <c r="B205" s="338" t="s">
        <v>476</v>
      </c>
      <c r="C205" s="92"/>
      <c r="D205" s="93" t="s">
        <v>488</v>
      </c>
      <c r="E205" s="93"/>
      <c r="F205" s="93"/>
      <c r="G205" s="93"/>
      <c r="H205" s="93"/>
      <c r="I205" s="93"/>
      <c r="J205" s="94"/>
      <c r="K205" s="149" t="s">
        <v>755</v>
      </c>
      <c r="L205" s="270"/>
    </row>
    <row r="206" spans="1:12" ht="12.75" customHeight="1" x14ac:dyDescent="0.2">
      <c r="B206" s="95" t="s">
        <v>477</v>
      </c>
      <c r="C206" s="96"/>
      <c r="D206" s="97" t="s">
        <v>489</v>
      </c>
      <c r="E206" s="97"/>
      <c r="F206" s="97"/>
      <c r="G206" s="97"/>
      <c r="H206" s="97"/>
      <c r="I206" s="97"/>
      <c r="J206" s="98"/>
      <c r="K206" s="149" t="s">
        <v>755</v>
      </c>
      <c r="L206" s="270"/>
    </row>
    <row r="207" spans="1:12" ht="12.75" customHeight="1" x14ac:dyDescent="0.2">
      <c r="B207" s="88" t="s">
        <v>542</v>
      </c>
      <c r="C207" s="88">
        <v>101174</v>
      </c>
      <c r="D207" s="578" t="s">
        <v>1104</v>
      </c>
      <c r="E207" s="579"/>
      <c r="F207" s="579"/>
      <c r="G207" s="579"/>
      <c r="H207" s="579"/>
      <c r="I207" s="580"/>
      <c r="J207" s="88" t="s">
        <v>104</v>
      </c>
      <c r="K207" s="149" t="s">
        <v>755</v>
      </c>
      <c r="L207" s="270"/>
    </row>
    <row r="208" spans="1:12" x14ac:dyDescent="0.2">
      <c r="B208" s="581" t="s">
        <v>130</v>
      </c>
      <c r="C208" s="582"/>
      <c r="D208" s="582"/>
      <c r="E208" s="582"/>
      <c r="F208" s="582"/>
      <c r="G208" s="583"/>
      <c r="H208" s="584" t="s">
        <v>136</v>
      </c>
      <c r="I208" s="584"/>
      <c r="J208" s="321" t="s">
        <v>134</v>
      </c>
      <c r="K208" s="149" t="s">
        <v>755</v>
      </c>
      <c r="L208" s="270"/>
    </row>
    <row r="209" spans="1:12" x14ac:dyDescent="0.2">
      <c r="B209" s="581" t="s">
        <v>936</v>
      </c>
      <c r="C209" s="582"/>
      <c r="D209" s="582"/>
      <c r="E209" s="582"/>
      <c r="F209" s="582"/>
      <c r="G209" s="583"/>
      <c r="H209" s="606">
        <v>36</v>
      </c>
      <c r="I209" s="607"/>
      <c r="J209" s="383" t="s">
        <v>724</v>
      </c>
      <c r="K209" s="149" t="s">
        <v>755</v>
      </c>
      <c r="L209" s="270"/>
    </row>
    <row r="210" spans="1:12" x14ac:dyDescent="0.2">
      <c r="A210" s="384" t="s">
        <v>542</v>
      </c>
      <c r="B210" s="585" t="s">
        <v>135</v>
      </c>
      <c r="C210" s="586"/>
      <c r="D210" s="586"/>
      <c r="E210" s="586"/>
      <c r="F210" s="586"/>
      <c r="G210" s="587"/>
      <c r="H210" s="588">
        <v>36</v>
      </c>
      <c r="I210" s="589"/>
      <c r="J210" s="90"/>
      <c r="K210" s="149" t="s">
        <v>755</v>
      </c>
      <c r="L210" s="270"/>
    </row>
    <row r="211" spans="1:12" ht="12.75" customHeight="1" x14ac:dyDescent="0.2">
      <c r="B211" s="88" t="s">
        <v>698</v>
      </c>
      <c r="C211" s="88">
        <v>103670</v>
      </c>
      <c r="D211" s="578" t="s">
        <v>1107</v>
      </c>
      <c r="E211" s="579"/>
      <c r="F211" s="579"/>
      <c r="G211" s="579"/>
      <c r="H211" s="579"/>
      <c r="I211" s="580"/>
      <c r="J211" s="88" t="s">
        <v>1096</v>
      </c>
      <c r="K211" s="149" t="s">
        <v>755</v>
      </c>
      <c r="L211" s="270"/>
    </row>
    <row r="212" spans="1:12" x14ac:dyDescent="0.2">
      <c r="B212" s="581" t="s">
        <v>130</v>
      </c>
      <c r="C212" s="582"/>
      <c r="D212" s="582"/>
      <c r="E212" s="582"/>
      <c r="F212" s="582"/>
      <c r="G212" s="583"/>
      <c r="H212" s="584" t="s">
        <v>719</v>
      </c>
      <c r="I212" s="584"/>
      <c r="J212" s="321" t="s">
        <v>134</v>
      </c>
      <c r="K212" s="149" t="s">
        <v>755</v>
      </c>
      <c r="L212" s="270"/>
    </row>
    <row r="213" spans="1:12" x14ac:dyDescent="0.2">
      <c r="B213" s="581" t="s">
        <v>937</v>
      </c>
      <c r="C213" s="582"/>
      <c r="D213" s="582"/>
      <c r="E213" s="582"/>
      <c r="F213" s="582"/>
      <c r="G213" s="583"/>
      <c r="H213" s="576">
        <v>1.7671458676442586</v>
      </c>
      <c r="I213" s="577"/>
      <c r="J213" s="89" t="s">
        <v>719</v>
      </c>
      <c r="K213" s="149" t="s">
        <v>755</v>
      </c>
      <c r="L213" s="270"/>
    </row>
    <row r="214" spans="1:12" x14ac:dyDescent="0.2">
      <c r="A214" s="384" t="s">
        <v>698</v>
      </c>
      <c r="B214" s="585" t="s">
        <v>135</v>
      </c>
      <c r="C214" s="586"/>
      <c r="D214" s="586"/>
      <c r="E214" s="586"/>
      <c r="F214" s="586"/>
      <c r="G214" s="587"/>
      <c r="H214" s="588">
        <v>1.7671458676442586</v>
      </c>
      <c r="I214" s="589"/>
      <c r="J214" s="90"/>
      <c r="K214" s="149" t="s">
        <v>755</v>
      </c>
      <c r="L214" s="270"/>
    </row>
    <row r="215" spans="1:12" ht="12.75" customHeight="1" x14ac:dyDescent="0.2">
      <c r="B215" s="88" t="s">
        <v>543</v>
      </c>
      <c r="C215" s="88">
        <v>95601</v>
      </c>
      <c r="D215" s="578" t="s">
        <v>1109</v>
      </c>
      <c r="E215" s="579"/>
      <c r="F215" s="579"/>
      <c r="G215" s="579"/>
      <c r="H215" s="579"/>
      <c r="I215" s="580"/>
      <c r="J215" s="88" t="s">
        <v>101</v>
      </c>
      <c r="K215" s="149" t="s">
        <v>755</v>
      </c>
      <c r="L215" s="270"/>
    </row>
    <row r="216" spans="1:12" x14ac:dyDescent="0.2">
      <c r="B216" s="581" t="s">
        <v>130</v>
      </c>
      <c r="C216" s="582"/>
      <c r="D216" s="582"/>
      <c r="E216" s="582"/>
      <c r="F216" s="582"/>
      <c r="G216" s="583"/>
      <c r="H216" s="584" t="s">
        <v>33</v>
      </c>
      <c r="I216" s="584"/>
      <c r="J216" s="321" t="s">
        <v>134</v>
      </c>
      <c r="K216" s="149" t="s">
        <v>755</v>
      </c>
      <c r="L216" s="270"/>
    </row>
    <row r="217" spans="1:12" x14ac:dyDescent="0.2">
      <c r="B217" s="581" t="s">
        <v>938</v>
      </c>
      <c r="C217" s="582"/>
      <c r="D217" s="582"/>
      <c r="E217" s="582"/>
      <c r="F217" s="582"/>
      <c r="G217" s="583"/>
      <c r="H217" s="576">
        <v>12</v>
      </c>
      <c r="I217" s="577"/>
      <c r="J217" s="89" t="s">
        <v>32</v>
      </c>
      <c r="K217" s="149" t="s">
        <v>755</v>
      </c>
      <c r="L217" s="270"/>
    </row>
    <row r="218" spans="1:12" x14ac:dyDescent="0.2">
      <c r="A218" s="384" t="s">
        <v>543</v>
      </c>
      <c r="B218" s="585" t="s">
        <v>135</v>
      </c>
      <c r="C218" s="586"/>
      <c r="D218" s="586"/>
      <c r="E218" s="586"/>
      <c r="F218" s="586"/>
      <c r="G218" s="587"/>
      <c r="H218" s="588">
        <v>12</v>
      </c>
      <c r="I218" s="589"/>
      <c r="J218" s="90"/>
      <c r="K218" s="149" t="s">
        <v>755</v>
      </c>
      <c r="L218" s="270"/>
    </row>
    <row r="219" spans="1:12" ht="12.75" customHeight="1" x14ac:dyDescent="0.2">
      <c r="B219" s="88" t="s">
        <v>544</v>
      </c>
      <c r="C219" s="88">
        <v>96543</v>
      </c>
      <c r="D219" s="578" t="s">
        <v>1112</v>
      </c>
      <c r="E219" s="579"/>
      <c r="F219" s="579"/>
      <c r="G219" s="579"/>
      <c r="H219" s="579"/>
      <c r="I219" s="580"/>
      <c r="J219" s="88" t="s">
        <v>717</v>
      </c>
      <c r="K219" s="149" t="s">
        <v>755</v>
      </c>
      <c r="L219" s="270"/>
    </row>
    <row r="220" spans="1:12" x14ac:dyDescent="0.2">
      <c r="B220" s="581" t="s">
        <v>130</v>
      </c>
      <c r="C220" s="582"/>
      <c r="D220" s="582"/>
      <c r="E220" s="582"/>
      <c r="F220" s="582"/>
      <c r="G220" s="583"/>
      <c r="H220" s="584" t="s">
        <v>717</v>
      </c>
      <c r="I220" s="584"/>
      <c r="J220" s="321" t="s">
        <v>134</v>
      </c>
      <c r="K220" s="149" t="s">
        <v>755</v>
      </c>
      <c r="L220" s="270"/>
    </row>
    <row r="221" spans="1:12" ht="25.5" customHeight="1" x14ac:dyDescent="0.2">
      <c r="B221" s="625" t="s">
        <v>946</v>
      </c>
      <c r="C221" s="648"/>
      <c r="D221" s="648"/>
      <c r="E221" s="648"/>
      <c r="F221" s="648"/>
      <c r="G221" s="626"/>
      <c r="H221" s="576">
        <v>16.799999999999997</v>
      </c>
      <c r="I221" s="577"/>
      <c r="J221" s="89" t="s">
        <v>718</v>
      </c>
      <c r="K221" s="149" t="s">
        <v>755</v>
      </c>
      <c r="L221" s="270"/>
    </row>
    <row r="222" spans="1:12" x14ac:dyDescent="0.2">
      <c r="A222" s="384" t="s">
        <v>544</v>
      </c>
      <c r="B222" s="585" t="s">
        <v>135</v>
      </c>
      <c r="C222" s="586"/>
      <c r="D222" s="586"/>
      <c r="E222" s="586"/>
      <c r="F222" s="586"/>
      <c r="G222" s="587"/>
      <c r="H222" s="588">
        <v>16.799999999999997</v>
      </c>
      <c r="I222" s="589"/>
      <c r="J222" s="90"/>
      <c r="K222" s="149" t="s">
        <v>755</v>
      </c>
      <c r="L222" s="270"/>
    </row>
    <row r="223" spans="1:12" ht="12.75" customHeight="1" x14ac:dyDescent="0.2">
      <c r="B223" s="88" t="s">
        <v>545</v>
      </c>
      <c r="C223" s="88">
        <v>96546</v>
      </c>
      <c r="D223" s="578" t="s">
        <v>1115</v>
      </c>
      <c r="E223" s="579"/>
      <c r="F223" s="579"/>
      <c r="G223" s="579"/>
      <c r="H223" s="579"/>
      <c r="I223" s="580"/>
      <c r="J223" s="88" t="s">
        <v>717</v>
      </c>
      <c r="K223" s="149" t="s">
        <v>755</v>
      </c>
      <c r="L223" s="270"/>
    </row>
    <row r="224" spans="1:12" x14ac:dyDescent="0.2">
      <c r="B224" s="581" t="s">
        <v>130</v>
      </c>
      <c r="C224" s="582"/>
      <c r="D224" s="582"/>
      <c r="E224" s="582"/>
      <c r="F224" s="582"/>
      <c r="G224" s="583"/>
      <c r="H224" s="584" t="s">
        <v>717</v>
      </c>
      <c r="I224" s="584"/>
      <c r="J224" s="321" t="s">
        <v>134</v>
      </c>
      <c r="K224" s="149" t="s">
        <v>755</v>
      </c>
      <c r="L224" s="270"/>
    </row>
    <row r="225" spans="1:12" ht="24.75" customHeight="1" x14ac:dyDescent="0.2">
      <c r="B225" s="625" t="s">
        <v>947</v>
      </c>
      <c r="C225" s="648"/>
      <c r="D225" s="648"/>
      <c r="E225" s="648"/>
      <c r="F225" s="648"/>
      <c r="G225" s="626"/>
      <c r="H225" s="576">
        <v>71.039999999999992</v>
      </c>
      <c r="I225" s="577"/>
      <c r="J225" s="89" t="s">
        <v>718</v>
      </c>
      <c r="K225" s="149" t="s">
        <v>755</v>
      </c>
      <c r="L225" s="270"/>
    </row>
    <row r="226" spans="1:12" x14ac:dyDescent="0.2">
      <c r="A226" s="384" t="s">
        <v>545</v>
      </c>
      <c r="B226" s="585" t="s">
        <v>135</v>
      </c>
      <c r="C226" s="586"/>
      <c r="D226" s="586"/>
      <c r="E226" s="586"/>
      <c r="F226" s="586"/>
      <c r="G226" s="587"/>
      <c r="H226" s="588">
        <v>71.039999999999992</v>
      </c>
      <c r="I226" s="589"/>
      <c r="J226" s="90"/>
      <c r="K226" s="149" t="s">
        <v>755</v>
      </c>
      <c r="L226" s="270"/>
    </row>
    <row r="227" spans="1:12" ht="12.75" customHeight="1" x14ac:dyDescent="0.2">
      <c r="B227" s="95" t="s">
        <v>478</v>
      </c>
      <c r="C227" s="96"/>
      <c r="D227" s="97" t="s">
        <v>490</v>
      </c>
      <c r="E227" s="97"/>
      <c r="F227" s="97"/>
      <c r="G227" s="97"/>
      <c r="H227" s="97"/>
      <c r="I227" s="97"/>
      <c r="J227" s="98"/>
      <c r="K227" s="149" t="s">
        <v>755</v>
      </c>
      <c r="L227" s="270"/>
    </row>
    <row r="228" spans="1:12" ht="12.75" customHeight="1" x14ac:dyDescent="0.2">
      <c r="B228" s="88" t="s">
        <v>546</v>
      </c>
      <c r="C228" s="88">
        <v>96523</v>
      </c>
      <c r="D228" s="578" t="s">
        <v>1118</v>
      </c>
      <c r="E228" s="579"/>
      <c r="F228" s="579"/>
      <c r="G228" s="579"/>
      <c r="H228" s="579"/>
      <c r="I228" s="580"/>
      <c r="J228" s="88" t="s">
        <v>1096</v>
      </c>
      <c r="K228" s="149" t="s">
        <v>755</v>
      </c>
      <c r="L228" s="270"/>
    </row>
    <row r="229" spans="1:12" ht="12.75" customHeight="1" x14ac:dyDescent="0.2">
      <c r="B229" s="649" t="s">
        <v>130</v>
      </c>
      <c r="C229" s="649"/>
      <c r="D229" s="649"/>
      <c r="E229" s="649"/>
      <c r="F229" s="649"/>
      <c r="G229" s="381" t="s">
        <v>713</v>
      </c>
      <c r="H229" s="381" t="s">
        <v>714</v>
      </c>
      <c r="I229" s="382" t="s">
        <v>719</v>
      </c>
      <c r="J229" s="380" t="s">
        <v>134</v>
      </c>
      <c r="K229" s="149" t="s">
        <v>755</v>
      </c>
      <c r="L229" s="270"/>
    </row>
    <row r="230" spans="1:12" ht="12.75" customHeight="1" x14ac:dyDescent="0.2">
      <c r="B230" s="590" t="s">
        <v>715</v>
      </c>
      <c r="C230" s="590"/>
      <c r="D230" s="590"/>
      <c r="E230" s="590"/>
      <c r="F230" s="590"/>
      <c r="G230" s="194">
        <v>2.7600000000000002</v>
      </c>
      <c r="H230" s="194">
        <v>1.6</v>
      </c>
      <c r="I230" s="379">
        <v>4.4160000000000004</v>
      </c>
      <c r="J230" s="377" t="s">
        <v>716</v>
      </c>
      <c r="K230" s="149" t="s">
        <v>755</v>
      </c>
      <c r="L230" s="270"/>
    </row>
    <row r="231" spans="1:12" ht="12.75" customHeight="1" x14ac:dyDescent="0.2">
      <c r="A231" s="384" t="s">
        <v>546</v>
      </c>
      <c r="B231" s="585" t="s">
        <v>135</v>
      </c>
      <c r="C231" s="586"/>
      <c r="D231" s="586"/>
      <c r="E231" s="586"/>
      <c r="F231" s="586"/>
      <c r="G231" s="586"/>
      <c r="H231" s="587"/>
      <c r="I231" s="378">
        <v>4.4160000000000004</v>
      </c>
      <c r="J231" s="90"/>
      <c r="K231" s="149" t="s">
        <v>755</v>
      </c>
      <c r="L231" s="270"/>
    </row>
    <row r="232" spans="1:12" ht="12.75" customHeight="1" x14ac:dyDescent="0.2">
      <c r="B232" s="88" t="s">
        <v>547</v>
      </c>
      <c r="C232" s="88">
        <v>96617</v>
      </c>
      <c r="D232" s="578" t="s">
        <v>1120</v>
      </c>
      <c r="E232" s="579"/>
      <c r="F232" s="579"/>
      <c r="G232" s="579"/>
      <c r="H232" s="579"/>
      <c r="I232" s="580"/>
      <c r="J232" s="88" t="s">
        <v>38</v>
      </c>
      <c r="K232" s="149" t="s">
        <v>755</v>
      </c>
      <c r="L232" s="270"/>
    </row>
    <row r="233" spans="1:12" ht="12.75" customHeight="1" x14ac:dyDescent="0.2">
      <c r="B233" s="581" t="s">
        <v>130</v>
      </c>
      <c r="C233" s="582"/>
      <c r="D233" s="582"/>
      <c r="E233" s="582"/>
      <c r="F233" s="582"/>
      <c r="G233" s="583"/>
      <c r="H233" s="584" t="s">
        <v>133</v>
      </c>
      <c r="I233" s="584"/>
      <c r="J233" s="321" t="s">
        <v>134</v>
      </c>
      <c r="K233" s="149" t="s">
        <v>755</v>
      </c>
      <c r="L233" s="270"/>
    </row>
    <row r="234" spans="1:12" ht="12.75" customHeight="1" x14ac:dyDescent="0.2">
      <c r="B234" s="581" t="s">
        <v>939</v>
      </c>
      <c r="C234" s="582"/>
      <c r="D234" s="582"/>
      <c r="E234" s="582"/>
      <c r="F234" s="582"/>
      <c r="G234" s="583"/>
      <c r="H234" s="576">
        <v>2.4300000000000002</v>
      </c>
      <c r="I234" s="577"/>
      <c r="J234" s="89" t="s">
        <v>133</v>
      </c>
      <c r="K234" s="149" t="s">
        <v>755</v>
      </c>
      <c r="L234" s="270"/>
    </row>
    <row r="235" spans="1:12" ht="12.75" customHeight="1" x14ac:dyDescent="0.2">
      <c r="A235" s="384" t="s">
        <v>547</v>
      </c>
      <c r="B235" s="585" t="s">
        <v>135</v>
      </c>
      <c r="C235" s="586"/>
      <c r="D235" s="586"/>
      <c r="E235" s="586"/>
      <c r="F235" s="586"/>
      <c r="G235" s="587"/>
      <c r="H235" s="588">
        <v>2.4300000000000002</v>
      </c>
      <c r="I235" s="589"/>
      <c r="J235" s="90"/>
      <c r="K235" s="149" t="s">
        <v>755</v>
      </c>
      <c r="L235" s="270"/>
    </row>
    <row r="236" spans="1:12" ht="12.75" customHeight="1" x14ac:dyDescent="0.2">
      <c r="B236" s="88" t="s">
        <v>548</v>
      </c>
      <c r="C236" s="88">
        <v>96540</v>
      </c>
      <c r="D236" s="578" t="s">
        <v>1123</v>
      </c>
      <c r="E236" s="579"/>
      <c r="F236" s="579"/>
      <c r="G236" s="579"/>
      <c r="H236" s="579"/>
      <c r="I236" s="580"/>
      <c r="J236" s="88" t="s">
        <v>38</v>
      </c>
      <c r="K236" s="149" t="s">
        <v>755</v>
      </c>
      <c r="L236" s="270"/>
    </row>
    <row r="237" spans="1:12" ht="12.75" customHeight="1" x14ac:dyDescent="0.2">
      <c r="B237" s="581" t="s">
        <v>130</v>
      </c>
      <c r="C237" s="582"/>
      <c r="D237" s="582"/>
      <c r="E237" s="582"/>
      <c r="F237" s="582"/>
      <c r="G237" s="583"/>
      <c r="H237" s="584" t="s">
        <v>133</v>
      </c>
      <c r="I237" s="584"/>
      <c r="J237" s="321" t="s">
        <v>134</v>
      </c>
      <c r="K237" s="149" t="s">
        <v>755</v>
      </c>
      <c r="L237" s="270"/>
    </row>
    <row r="238" spans="1:12" ht="12.75" customHeight="1" x14ac:dyDescent="0.2">
      <c r="B238" s="581" t="s">
        <v>940</v>
      </c>
      <c r="C238" s="582"/>
      <c r="D238" s="582"/>
      <c r="E238" s="582"/>
      <c r="F238" s="582"/>
      <c r="G238" s="583"/>
      <c r="H238" s="576">
        <v>16.68</v>
      </c>
      <c r="I238" s="577"/>
      <c r="J238" s="89" t="s">
        <v>133</v>
      </c>
      <c r="K238" s="501" t="s">
        <v>755</v>
      </c>
      <c r="L238" s="270">
        <v>1.39</v>
      </c>
    </row>
    <row r="239" spans="1:12" ht="12.75" customHeight="1" x14ac:dyDescent="0.2">
      <c r="A239" s="384" t="s">
        <v>548</v>
      </c>
      <c r="B239" s="585" t="s">
        <v>135</v>
      </c>
      <c r="C239" s="586"/>
      <c r="D239" s="586"/>
      <c r="E239" s="586"/>
      <c r="F239" s="586"/>
      <c r="G239" s="587"/>
      <c r="H239" s="588">
        <v>16.68</v>
      </c>
      <c r="I239" s="589"/>
      <c r="J239" s="90"/>
      <c r="K239" s="149" t="s">
        <v>755</v>
      </c>
      <c r="L239" s="270"/>
    </row>
    <row r="240" spans="1:12" ht="12.75" customHeight="1" x14ac:dyDescent="0.2">
      <c r="B240" s="88" t="s">
        <v>650</v>
      </c>
      <c r="C240" s="88">
        <v>96543</v>
      </c>
      <c r="D240" s="578" t="s">
        <v>1112</v>
      </c>
      <c r="E240" s="579"/>
      <c r="F240" s="579"/>
      <c r="G240" s="579"/>
      <c r="H240" s="579"/>
      <c r="I240" s="580"/>
      <c r="J240" s="88" t="s">
        <v>717</v>
      </c>
      <c r="K240" s="149" t="s">
        <v>755</v>
      </c>
      <c r="L240" s="270"/>
    </row>
    <row r="241" spans="1:13" ht="12.75" customHeight="1" x14ac:dyDescent="0.2">
      <c r="B241" s="581" t="s">
        <v>130</v>
      </c>
      <c r="C241" s="582"/>
      <c r="D241" s="582"/>
      <c r="E241" s="582"/>
      <c r="F241" s="582"/>
      <c r="G241" s="583"/>
      <c r="H241" s="584" t="s">
        <v>717</v>
      </c>
      <c r="I241" s="584"/>
      <c r="J241" s="321" t="s">
        <v>134</v>
      </c>
      <c r="K241" s="149" t="s">
        <v>755</v>
      </c>
      <c r="L241" s="270"/>
    </row>
    <row r="242" spans="1:13" ht="25.5" customHeight="1" x14ac:dyDescent="0.2">
      <c r="B242" s="625" t="s">
        <v>945</v>
      </c>
      <c r="C242" s="648"/>
      <c r="D242" s="648"/>
      <c r="E242" s="648"/>
      <c r="F242" s="648"/>
      <c r="G242" s="626"/>
      <c r="H242" s="576">
        <v>48</v>
      </c>
      <c r="I242" s="577"/>
      <c r="J242" s="89" t="s">
        <v>718</v>
      </c>
      <c r="K242" s="149" t="s">
        <v>755</v>
      </c>
      <c r="L242" s="270"/>
    </row>
    <row r="243" spans="1:13" ht="12.75" customHeight="1" x14ac:dyDescent="0.2">
      <c r="A243" s="384" t="s">
        <v>650</v>
      </c>
      <c r="B243" s="585" t="s">
        <v>135</v>
      </c>
      <c r="C243" s="586"/>
      <c r="D243" s="586"/>
      <c r="E243" s="586"/>
      <c r="F243" s="586"/>
      <c r="G243" s="587"/>
      <c r="H243" s="588">
        <v>48</v>
      </c>
      <c r="I243" s="589"/>
      <c r="J243" s="90"/>
      <c r="K243" s="149" t="s">
        <v>755</v>
      </c>
      <c r="L243" s="270"/>
    </row>
    <row r="244" spans="1:13" ht="12.75" customHeight="1" x14ac:dyDescent="0.2">
      <c r="B244" s="88" t="s">
        <v>651</v>
      </c>
      <c r="C244" s="88">
        <v>96546</v>
      </c>
      <c r="D244" s="578" t="s">
        <v>1115</v>
      </c>
      <c r="E244" s="579"/>
      <c r="F244" s="579"/>
      <c r="G244" s="579"/>
      <c r="H244" s="579"/>
      <c r="I244" s="580"/>
      <c r="J244" s="88" t="s">
        <v>717</v>
      </c>
      <c r="K244" s="149" t="s">
        <v>755</v>
      </c>
      <c r="L244" s="270"/>
    </row>
    <row r="245" spans="1:13" ht="12.75" customHeight="1" x14ac:dyDescent="0.2">
      <c r="B245" s="581" t="s">
        <v>130</v>
      </c>
      <c r="C245" s="582"/>
      <c r="D245" s="582"/>
      <c r="E245" s="582"/>
      <c r="F245" s="582"/>
      <c r="G245" s="583"/>
      <c r="H245" s="584" t="s">
        <v>717</v>
      </c>
      <c r="I245" s="584"/>
      <c r="J245" s="321" t="s">
        <v>134</v>
      </c>
      <c r="K245" s="149" t="s">
        <v>755</v>
      </c>
      <c r="L245" s="270"/>
    </row>
    <row r="246" spans="1:13" ht="25.5" customHeight="1" x14ac:dyDescent="0.2">
      <c r="B246" s="625" t="s">
        <v>944</v>
      </c>
      <c r="C246" s="648"/>
      <c r="D246" s="648"/>
      <c r="E246" s="648"/>
      <c r="F246" s="648"/>
      <c r="G246" s="626"/>
      <c r="H246" s="576">
        <v>134.72727272727272</v>
      </c>
      <c r="I246" s="577"/>
      <c r="J246" s="89" t="s">
        <v>718</v>
      </c>
      <c r="K246" s="149" t="s">
        <v>755</v>
      </c>
      <c r="L246" s="270"/>
    </row>
    <row r="247" spans="1:13" ht="12.75" customHeight="1" x14ac:dyDescent="0.2">
      <c r="A247" s="384" t="s">
        <v>651</v>
      </c>
      <c r="B247" s="585" t="s">
        <v>135</v>
      </c>
      <c r="C247" s="586"/>
      <c r="D247" s="586"/>
      <c r="E247" s="586"/>
      <c r="F247" s="586"/>
      <c r="G247" s="587"/>
      <c r="H247" s="588">
        <v>134.72727272727272</v>
      </c>
      <c r="I247" s="589"/>
      <c r="J247" s="90"/>
      <c r="K247" s="149" t="s">
        <v>755</v>
      </c>
      <c r="L247" s="270"/>
      <c r="M247" s="149">
        <v>12.35</v>
      </c>
    </row>
    <row r="248" spans="1:13" ht="12.75" customHeight="1" x14ac:dyDescent="0.2">
      <c r="B248" s="88" t="s">
        <v>652</v>
      </c>
      <c r="C248" s="88">
        <v>94965</v>
      </c>
      <c r="D248" s="578" t="s">
        <v>1126</v>
      </c>
      <c r="E248" s="579"/>
      <c r="F248" s="579"/>
      <c r="G248" s="579"/>
      <c r="H248" s="579"/>
      <c r="I248" s="580"/>
      <c r="J248" s="88" t="s">
        <v>1096</v>
      </c>
      <c r="K248" s="149" t="s">
        <v>755</v>
      </c>
      <c r="L248" s="270"/>
    </row>
    <row r="249" spans="1:13" ht="12.75" customHeight="1" x14ac:dyDescent="0.2">
      <c r="B249" s="581" t="s">
        <v>130</v>
      </c>
      <c r="C249" s="582"/>
      <c r="D249" s="582"/>
      <c r="E249" s="582"/>
      <c r="F249" s="582"/>
      <c r="G249" s="583"/>
      <c r="H249" s="584" t="s">
        <v>719</v>
      </c>
      <c r="I249" s="584"/>
      <c r="J249" s="321" t="s">
        <v>134</v>
      </c>
      <c r="K249" s="149" t="s">
        <v>755</v>
      </c>
      <c r="L249" s="270"/>
    </row>
    <row r="250" spans="1:13" ht="12.75" customHeight="1" x14ac:dyDescent="0.2">
      <c r="B250" s="581" t="s">
        <v>941</v>
      </c>
      <c r="C250" s="582"/>
      <c r="D250" s="582"/>
      <c r="E250" s="582"/>
      <c r="F250" s="582"/>
      <c r="G250" s="583"/>
      <c r="H250" s="576">
        <v>1.3800000000000001</v>
      </c>
      <c r="I250" s="577"/>
      <c r="J250" s="89" t="s">
        <v>719</v>
      </c>
      <c r="K250" s="149" t="s">
        <v>755</v>
      </c>
      <c r="L250" s="270">
        <v>0.115</v>
      </c>
    </row>
    <row r="251" spans="1:13" ht="12.75" customHeight="1" x14ac:dyDescent="0.2">
      <c r="A251" s="384" t="s">
        <v>652</v>
      </c>
      <c r="B251" s="585" t="s">
        <v>135</v>
      </c>
      <c r="C251" s="586"/>
      <c r="D251" s="586"/>
      <c r="E251" s="586"/>
      <c r="F251" s="586"/>
      <c r="G251" s="587"/>
      <c r="H251" s="588">
        <v>1.3800000000000001</v>
      </c>
      <c r="I251" s="589"/>
      <c r="J251" s="90"/>
      <c r="K251" s="149" t="s">
        <v>755</v>
      </c>
      <c r="L251" s="270"/>
    </row>
    <row r="252" spans="1:13" ht="12.75" customHeight="1" x14ac:dyDescent="0.2">
      <c r="B252" s="88" t="s">
        <v>653</v>
      </c>
      <c r="C252" s="88">
        <v>103670</v>
      </c>
      <c r="D252" s="578" t="s">
        <v>1107</v>
      </c>
      <c r="E252" s="579"/>
      <c r="F252" s="579"/>
      <c r="G252" s="579"/>
      <c r="H252" s="579"/>
      <c r="I252" s="580"/>
      <c r="J252" s="88" t="s">
        <v>1096</v>
      </c>
      <c r="K252" s="149" t="s">
        <v>755</v>
      </c>
      <c r="L252" s="270"/>
    </row>
    <row r="253" spans="1:13" ht="12.75" customHeight="1" x14ac:dyDescent="0.2">
      <c r="B253" s="581" t="s">
        <v>130</v>
      </c>
      <c r="C253" s="582"/>
      <c r="D253" s="582"/>
      <c r="E253" s="582"/>
      <c r="F253" s="582"/>
      <c r="G253" s="583"/>
      <c r="H253" s="584" t="s">
        <v>719</v>
      </c>
      <c r="I253" s="584"/>
      <c r="J253" s="321" t="s">
        <v>134</v>
      </c>
      <c r="K253" s="149" t="s">
        <v>755</v>
      </c>
      <c r="L253" s="270"/>
    </row>
    <row r="254" spans="1:13" ht="12.75" customHeight="1" x14ac:dyDescent="0.2">
      <c r="B254" s="581" t="s">
        <v>725</v>
      </c>
      <c r="C254" s="582"/>
      <c r="D254" s="582"/>
      <c r="E254" s="582"/>
      <c r="F254" s="582"/>
      <c r="G254" s="583"/>
      <c r="H254" s="576">
        <v>1.3800000000000001</v>
      </c>
      <c r="I254" s="577"/>
      <c r="J254" s="89" t="s">
        <v>719</v>
      </c>
      <c r="K254" s="149" t="s">
        <v>755</v>
      </c>
      <c r="L254" s="270"/>
    </row>
    <row r="255" spans="1:13" ht="12.75" customHeight="1" x14ac:dyDescent="0.2">
      <c r="A255" s="384" t="s">
        <v>653</v>
      </c>
      <c r="B255" s="585" t="s">
        <v>135</v>
      </c>
      <c r="C255" s="586"/>
      <c r="D255" s="586"/>
      <c r="E255" s="586"/>
      <c r="F255" s="586"/>
      <c r="G255" s="587"/>
      <c r="H255" s="588">
        <v>1.3800000000000001</v>
      </c>
      <c r="I255" s="589"/>
      <c r="J255" s="90"/>
      <c r="K255" s="149" t="s">
        <v>755</v>
      </c>
      <c r="L255" s="270"/>
    </row>
    <row r="256" spans="1:13" ht="12.75" customHeight="1" x14ac:dyDescent="0.2">
      <c r="B256" s="88" t="s">
        <v>654</v>
      </c>
      <c r="C256" s="88">
        <v>98557</v>
      </c>
      <c r="D256" s="578" t="s">
        <v>1129</v>
      </c>
      <c r="E256" s="579"/>
      <c r="F256" s="579"/>
      <c r="G256" s="579"/>
      <c r="H256" s="579"/>
      <c r="I256" s="580"/>
      <c r="J256" s="88" t="s">
        <v>38</v>
      </c>
      <c r="K256" s="149" t="s">
        <v>755</v>
      </c>
      <c r="L256" s="270"/>
    </row>
    <row r="257" spans="1:12" ht="12.75" customHeight="1" x14ac:dyDescent="0.2">
      <c r="B257" s="581" t="s">
        <v>130</v>
      </c>
      <c r="C257" s="582"/>
      <c r="D257" s="582"/>
      <c r="E257" s="582"/>
      <c r="F257" s="582"/>
      <c r="G257" s="583"/>
      <c r="H257" s="584" t="s">
        <v>133</v>
      </c>
      <c r="I257" s="584"/>
      <c r="J257" s="321" t="s">
        <v>134</v>
      </c>
      <c r="K257" s="149" t="s">
        <v>755</v>
      </c>
      <c r="L257" s="270"/>
    </row>
    <row r="258" spans="1:12" ht="12.75" customHeight="1" x14ac:dyDescent="0.2">
      <c r="B258" s="581" t="s">
        <v>720</v>
      </c>
      <c r="C258" s="582"/>
      <c r="D258" s="582"/>
      <c r="E258" s="582"/>
      <c r="F258" s="582"/>
      <c r="G258" s="583"/>
      <c r="H258" s="576">
        <v>16.68</v>
      </c>
      <c r="I258" s="577"/>
      <c r="J258" s="89" t="s">
        <v>133</v>
      </c>
      <c r="K258" s="149" t="s">
        <v>755</v>
      </c>
      <c r="L258" s="270"/>
    </row>
    <row r="259" spans="1:12" ht="12.75" customHeight="1" x14ac:dyDescent="0.2">
      <c r="A259" s="384" t="s">
        <v>654</v>
      </c>
      <c r="B259" s="585" t="s">
        <v>135</v>
      </c>
      <c r="C259" s="586"/>
      <c r="D259" s="586"/>
      <c r="E259" s="586"/>
      <c r="F259" s="586"/>
      <c r="G259" s="587"/>
      <c r="H259" s="588">
        <v>16.68</v>
      </c>
      <c r="I259" s="589"/>
      <c r="J259" s="90"/>
      <c r="K259" s="149" t="s">
        <v>755</v>
      </c>
      <c r="L259" s="270"/>
    </row>
    <row r="260" spans="1:12" ht="12.75" customHeight="1" x14ac:dyDescent="0.2">
      <c r="B260" s="88" t="s">
        <v>655</v>
      </c>
      <c r="C260" s="88">
        <v>93382</v>
      </c>
      <c r="D260" s="578" t="s">
        <v>1132</v>
      </c>
      <c r="E260" s="579"/>
      <c r="F260" s="579"/>
      <c r="G260" s="579"/>
      <c r="H260" s="579"/>
      <c r="I260" s="580"/>
      <c r="J260" s="88" t="s">
        <v>1096</v>
      </c>
      <c r="K260" s="149" t="s">
        <v>755</v>
      </c>
      <c r="L260" s="270"/>
    </row>
    <row r="261" spans="1:12" ht="25.5" customHeight="1" x14ac:dyDescent="0.2">
      <c r="B261" s="649" t="s">
        <v>130</v>
      </c>
      <c r="C261" s="649"/>
      <c r="D261" s="649"/>
      <c r="E261" s="649"/>
      <c r="F261" s="649"/>
      <c r="G261" s="381" t="s">
        <v>721</v>
      </c>
      <c r="H261" s="381" t="s">
        <v>713</v>
      </c>
      <c r="I261" s="382" t="s">
        <v>719</v>
      </c>
      <c r="J261" s="380" t="s">
        <v>134</v>
      </c>
      <c r="K261" s="149" t="s">
        <v>755</v>
      </c>
      <c r="L261" s="270"/>
    </row>
    <row r="262" spans="1:12" ht="12.75" customHeight="1" x14ac:dyDescent="0.2">
      <c r="B262" s="590" t="s">
        <v>722</v>
      </c>
      <c r="C262" s="590"/>
      <c r="D262" s="590"/>
      <c r="E262" s="590"/>
      <c r="F262" s="590"/>
      <c r="G262" s="194">
        <v>4.4160000000000004</v>
      </c>
      <c r="H262" s="194">
        <v>2.7600000000000002</v>
      </c>
      <c r="I262" s="379">
        <v>1.6560000000000001</v>
      </c>
      <c r="J262" s="321" t="s">
        <v>723</v>
      </c>
      <c r="K262" s="149" t="s">
        <v>755</v>
      </c>
      <c r="L262" s="270"/>
    </row>
    <row r="263" spans="1:12" ht="12.75" customHeight="1" x14ac:dyDescent="0.2">
      <c r="A263" s="384" t="s">
        <v>655</v>
      </c>
      <c r="B263" s="585" t="s">
        <v>135</v>
      </c>
      <c r="C263" s="586"/>
      <c r="D263" s="586"/>
      <c r="E263" s="586"/>
      <c r="F263" s="586"/>
      <c r="G263" s="586"/>
      <c r="H263" s="587"/>
      <c r="I263" s="378">
        <v>1.6560000000000001</v>
      </c>
      <c r="J263" s="90"/>
      <c r="K263" s="149" t="s">
        <v>755</v>
      </c>
      <c r="L263" s="270"/>
    </row>
    <row r="264" spans="1:12" ht="12.75" customHeight="1" x14ac:dyDescent="0.2">
      <c r="B264" s="338" t="s">
        <v>479</v>
      </c>
      <c r="C264" s="92"/>
      <c r="D264" s="93" t="s">
        <v>491</v>
      </c>
      <c r="E264" s="93"/>
      <c r="F264" s="93"/>
      <c r="G264" s="93"/>
      <c r="H264" s="93"/>
      <c r="I264" s="93"/>
      <c r="J264" s="94"/>
      <c r="K264" s="149" t="s">
        <v>755</v>
      </c>
      <c r="L264" s="270"/>
    </row>
    <row r="265" spans="1:12" ht="12.75" customHeight="1" x14ac:dyDescent="0.2">
      <c r="B265" s="88" t="s">
        <v>549</v>
      </c>
      <c r="C265" s="88">
        <v>96527</v>
      </c>
      <c r="D265" s="578" t="s">
        <v>1135</v>
      </c>
      <c r="E265" s="579"/>
      <c r="F265" s="579"/>
      <c r="G265" s="579"/>
      <c r="H265" s="579"/>
      <c r="I265" s="580"/>
      <c r="J265" s="88" t="s">
        <v>1096</v>
      </c>
      <c r="K265" s="149" t="s">
        <v>755</v>
      </c>
      <c r="L265" s="270"/>
    </row>
    <row r="266" spans="1:12" ht="12.75" customHeight="1" x14ac:dyDescent="0.2">
      <c r="B266" s="649" t="s">
        <v>130</v>
      </c>
      <c r="C266" s="649"/>
      <c r="D266" s="649"/>
      <c r="E266" s="649"/>
      <c r="F266" s="649"/>
      <c r="G266" s="381" t="s">
        <v>713</v>
      </c>
      <c r="H266" s="381" t="s">
        <v>714</v>
      </c>
      <c r="I266" s="382" t="s">
        <v>719</v>
      </c>
      <c r="J266" s="380" t="s">
        <v>134</v>
      </c>
      <c r="K266" s="149" t="s">
        <v>755</v>
      </c>
      <c r="L266" s="270"/>
    </row>
    <row r="267" spans="1:12" ht="25.5" customHeight="1" x14ac:dyDescent="0.2">
      <c r="B267" s="590" t="s">
        <v>722</v>
      </c>
      <c r="C267" s="590"/>
      <c r="D267" s="590"/>
      <c r="E267" s="590"/>
      <c r="F267" s="590"/>
      <c r="G267" s="194">
        <v>2.16</v>
      </c>
      <c r="H267" s="194">
        <v>1.6</v>
      </c>
      <c r="I267" s="379">
        <v>3.4560000000000004</v>
      </c>
      <c r="J267" s="377" t="s">
        <v>716</v>
      </c>
      <c r="K267" s="149" t="s">
        <v>755</v>
      </c>
      <c r="L267" s="270"/>
    </row>
    <row r="268" spans="1:12" ht="12.75" customHeight="1" x14ac:dyDescent="0.2">
      <c r="A268" s="384" t="s">
        <v>549</v>
      </c>
      <c r="B268" s="585" t="s">
        <v>135</v>
      </c>
      <c r="C268" s="586"/>
      <c r="D268" s="586"/>
      <c r="E268" s="586"/>
      <c r="F268" s="586"/>
      <c r="G268" s="586"/>
      <c r="H268" s="587"/>
      <c r="I268" s="378">
        <v>3.4560000000000004</v>
      </c>
      <c r="J268" s="90"/>
      <c r="K268" s="149" t="s">
        <v>755</v>
      </c>
      <c r="L268" s="270"/>
    </row>
    <row r="269" spans="1:12" ht="12.75" customHeight="1" x14ac:dyDescent="0.2">
      <c r="B269" s="88" t="s">
        <v>550</v>
      </c>
      <c r="C269" s="88">
        <v>96542</v>
      </c>
      <c r="D269" s="578" t="s">
        <v>1137</v>
      </c>
      <c r="E269" s="579"/>
      <c r="F269" s="579"/>
      <c r="G269" s="579"/>
      <c r="H269" s="579"/>
      <c r="I269" s="580"/>
      <c r="J269" s="88" t="s">
        <v>38</v>
      </c>
      <c r="K269" s="149" t="s">
        <v>755</v>
      </c>
      <c r="L269" s="270"/>
    </row>
    <row r="270" spans="1:12" ht="12.75" customHeight="1" x14ac:dyDescent="0.2">
      <c r="B270" s="581" t="s">
        <v>130</v>
      </c>
      <c r="C270" s="582"/>
      <c r="D270" s="582"/>
      <c r="E270" s="582"/>
      <c r="F270" s="582"/>
      <c r="G270" s="583"/>
      <c r="H270" s="584" t="s">
        <v>133</v>
      </c>
      <c r="I270" s="584"/>
      <c r="J270" s="321" t="s">
        <v>134</v>
      </c>
      <c r="K270" s="149" t="s">
        <v>755</v>
      </c>
      <c r="L270" s="270"/>
    </row>
    <row r="271" spans="1:12" ht="12.75" customHeight="1" x14ac:dyDescent="0.2">
      <c r="B271" s="581" t="s">
        <v>742</v>
      </c>
      <c r="C271" s="582"/>
      <c r="D271" s="582"/>
      <c r="E271" s="582"/>
      <c r="F271" s="582"/>
      <c r="G271" s="583"/>
      <c r="H271" s="576">
        <v>36.96</v>
      </c>
      <c r="I271" s="577"/>
      <c r="J271" s="89" t="s">
        <v>133</v>
      </c>
      <c r="K271" s="149" t="s">
        <v>755</v>
      </c>
      <c r="L271" s="270"/>
    </row>
    <row r="272" spans="1:12" ht="12.75" customHeight="1" x14ac:dyDescent="0.2">
      <c r="A272" s="384" t="s">
        <v>550</v>
      </c>
      <c r="B272" s="585" t="s">
        <v>135</v>
      </c>
      <c r="C272" s="586"/>
      <c r="D272" s="586"/>
      <c r="E272" s="586"/>
      <c r="F272" s="586"/>
      <c r="G272" s="587"/>
      <c r="H272" s="588">
        <v>36.96</v>
      </c>
      <c r="I272" s="589"/>
      <c r="J272" s="90"/>
      <c r="K272" s="149" t="s">
        <v>755</v>
      </c>
      <c r="L272" s="270"/>
    </row>
    <row r="273" spans="1:12" ht="12.75" customHeight="1" x14ac:dyDescent="0.2">
      <c r="B273" s="88" t="s">
        <v>551</v>
      </c>
      <c r="C273" s="88">
        <v>96617</v>
      </c>
      <c r="D273" s="578" t="s">
        <v>1120</v>
      </c>
      <c r="E273" s="579"/>
      <c r="F273" s="579"/>
      <c r="G273" s="579"/>
      <c r="H273" s="579"/>
      <c r="I273" s="580"/>
      <c r="J273" s="88" t="s">
        <v>38</v>
      </c>
      <c r="K273" s="149" t="s">
        <v>755</v>
      </c>
      <c r="L273" s="270"/>
    </row>
    <row r="274" spans="1:12" ht="12.75" customHeight="1" x14ac:dyDescent="0.2">
      <c r="B274" s="581" t="s">
        <v>130</v>
      </c>
      <c r="C274" s="582"/>
      <c r="D274" s="582"/>
      <c r="E274" s="582"/>
      <c r="F274" s="582"/>
      <c r="G274" s="583"/>
      <c r="H274" s="584" t="s">
        <v>133</v>
      </c>
      <c r="I274" s="584"/>
      <c r="J274" s="321" t="s">
        <v>134</v>
      </c>
      <c r="K274" s="149" t="s">
        <v>755</v>
      </c>
      <c r="L274" s="270"/>
    </row>
    <row r="275" spans="1:12" ht="12.75" customHeight="1" x14ac:dyDescent="0.2">
      <c r="B275" s="581" t="s">
        <v>743</v>
      </c>
      <c r="C275" s="582"/>
      <c r="D275" s="582"/>
      <c r="E275" s="582"/>
      <c r="F275" s="582"/>
      <c r="G275" s="583"/>
      <c r="H275" s="576">
        <v>7.379999999999999</v>
      </c>
      <c r="I275" s="577"/>
      <c r="J275" s="89" t="s">
        <v>133</v>
      </c>
      <c r="K275" s="149" t="s">
        <v>755</v>
      </c>
      <c r="L275" s="270"/>
    </row>
    <row r="276" spans="1:12" ht="12.75" customHeight="1" x14ac:dyDescent="0.2">
      <c r="A276" s="384" t="s">
        <v>551</v>
      </c>
      <c r="B276" s="585" t="s">
        <v>135</v>
      </c>
      <c r="C276" s="586"/>
      <c r="D276" s="586"/>
      <c r="E276" s="586"/>
      <c r="F276" s="586"/>
      <c r="G276" s="587"/>
      <c r="H276" s="588">
        <v>7.379999999999999</v>
      </c>
      <c r="I276" s="589"/>
      <c r="J276" s="90"/>
      <c r="K276" s="149" t="s">
        <v>755</v>
      </c>
      <c r="L276" s="270"/>
    </row>
    <row r="277" spans="1:12" ht="12.75" customHeight="1" x14ac:dyDescent="0.2">
      <c r="B277" s="88" t="s">
        <v>552</v>
      </c>
      <c r="C277" s="88">
        <v>96543</v>
      </c>
      <c r="D277" s="578" t="s">
        <v>1112</v>
      </c>
      <c r="E277" s="579"/>
      <c r="F277" s="579"/>
      <c r="G277" s="579"/>
      <c r="H277" s="579"/>
      <c r="I277" s="580"/>
      <c r="J277" s="88" t="s">
        <v>717</v>
      </c>
      <c r="K277" s="149" t="s">
        <v>755</v>
      </c>
      <c r="L277" s="270"/>
    </row>
    <row r="278" spans="1:12" ht="12.75" customHeight="1" x14ac:dyDescent="0.2">
      <c r="B278" s="581" t="s">
        <v>130</v>
      </c>
      <c r="C278" s="582"/>
      <c r="D278" s="582"/>
      <c r="E278" s="582"/>
      <c r="F278" s="582"/>
      <c r="G278" s="583"/>
      <c r="H278" s="584" t="s">
        <v>33</v>
      </c>
      <c r="I278" s="584"/>
      <c r="J278" s="321" t="s">
        <v>134</v>
      </c>
      <c r="K278" s="149" t="s">
        <v>755</v>
      </c>
      <c r="L278" s="270"/>
    </row>
    <row r="279" spans="1:12" ht="26.25" customHeight="1" x14ac:dyDescent="0.2">
      <c r="B279" s="625" t="s">
        <v>943</v>
      </c>
      <c r="C279" s="648"/>
      <c r="D279" s="648"/>
      <c r="E279" s="648"/>
      <c r="F279" s="648"/>
      <c r="G279" s="626"/>
      <c r="H279" s="576">
        <v>40.363636363636367</v>
      </c>
      <c r="I279" s="577"/>
      <c r="J279" s="89" t="s">
        <v>718</v>
      </c>
      <c r="K279" s="149" t="s">
        <v>755</v>
      </c>
      <c r="L279" s="270"/>
    </row>
    <row r="280" spans="1:12" ht="12.75" customHeight="1" x14ac:dyDescent="0.2">
      <c r="A280" s="384" t="s">
        <v>552</v>
      </c>
      <c r="B280" s="585" t="s">
        <v>135</v>
      </c>
      <c r="C280" s="586"/>
      <c r="D280" s="586"/>
      <c r="E280" s="586"/>
      <c r="F280" s="586"/>
      <c r="G280" s="587"/>
      <c r="H280" s="588">
        <v>40.363636363636367</v>
      </c>
      <c r="I280" s="589"/>
      <c r="J280" s="90"/>
      <c r="K280" s="149" t="s">
        <v>755</v>
      </c>
      <c r="L280" s="270">
        <v>3.3636363636363633</v>
      </c>
    </row>
    <row r="281" spans="1:12" ht="12.75" customHeight="1" x14ac:dyDescent="0.2">
      <c r="B281" s="88" t="s">
        <v>635</v>
      </c>
      <c r="C281" s="88">
        <v>96545</v>
      </c>
      <c r="D281" s="578" t="s">
        <v>1143</v>
      </c>
      <c r="E281" s="579"/>
      <c r="F281" s="579"/>
      <c r="G281" s="579"/>
      <c r="H281" s="579"/>
      <c r="I281" s="580"/>
      <c r="J281" s="88" t="s">
        <v>717</v>
      </c>
      <c r="K281" s="149" t="s">
        <v>755</v>
      </c>
      <c r="L281" s="270"/>
    </row>
    <row r="282" spans="1:12" ht="12.75" customHeight="1" x14ac:dyDescent="0.2">
      <c r="B282" s="581" t="s">
        <v>130</v>
      </c>
      <c r="C282" s="582"/>
      <c r="D282" s="582"/>
      <c r="E282" s="582"/>
      <c r="F282" s="582"/>
      <c r="G282" s="583"/>
      <c r="H282" s="584" t="s">
        <v>33</v>
      </c>
      <c r="I282" s="584"/>
      <c r="J282" s="321" t="s">
        <v>134</v>
      </c>
      <c r="K282" s="149" t="s">
        <v>755</v>
      </c>
      <c r="L282" s="270"/>
    </row>
    <row r="283" spans="1:12" ht="28.5" customHeight="1" x14ac:dyDescent="0.2">
      <c r="B283" s="625" t="s">
        <v>942</v>
      </c>
      <c r="C283" s="648"/>
      <c r="D283" s="648"/>
      <c r="E283" s="648"/>
      <c r="F283" s="648"/>
      <c r="G283" s="626"/>
      <c r="H283" s="576">
        <v>86.181818181818187</v>
      </c>
      <c r="I283" s="577"/>
      <c r="J283" s="89" t="s">
        <v>718</v>
      </c>
      <c r="K283" s="149" t="s">
        <v>755</v>
      </c>
      <c r="L283" s="270">
        <v>7.1818181818181817</v>
      </c>
    </row>
    <row r="284" spans="1:12" ht="12.75" customHeight="1" x14ac:dyDescent="0.2">
      <c r="A284" s="384" t="s">
        <v>635</v>
      </c>
      <c r="B284" s="585" t="s">
        <v>135</v>
      </c>
      <c r="C284" s="586"/>
      <c r="D284" s="586"/>
      <c r="E284" s="586"/>
      <c r="F284" s="586"/>
      <c r="G284" s="587"/>
      <c r="H284" s="588">
        <v>86.181818181818187</v>
      </c>
      <c r="I284" s="589"/>
      <c r="J284" s="90"/>
      <c r="K284" s="149" t="s">
        <v>755</v>
      </c>
      <c r="L284" s="270"/>
    </row>
    <row r="285" spans="1:12" ht="12.75" customHeight="1" x14ac:dyDescent="0.2">
      <c r="B285" s="88" t="s">
        <v>656</v>
      </c>
      <c r="C285" s="88">
        <v>94965</v>
      </c>
      <c r="D285" s="578" t="s">
        <v>1126</v>
      </c>
      <c r="E285" s="579"/>
      <c r="F285" s="579"/>
      <c r="G285" s="579"/>
      <c r="H285" s="579"/>
      <c r="I285" s="580"/>
      <c r="J285" s="88" t="s">
        <v>1096</v>
      </c>
      <c r="K285" s="149" t="s">
        <v>755</v>
      </c>
      <c r="L285" s="270"/>
    </row>
    <row r="286" spans="1:12" ht="12.75" customHeight="1" x14ac:dyDescent="0.2">
      <c r="B286" s="581" t="s">
        <v>130</v>
      </c>
      <c r="C286" s="582"/>
      <c r="D286" s="582"/>
      <c r="E286" s="582"/>
      <c r="F286" s="582"/>
      <c r="G286" s="583"/>
      <c r="H286" s="584" t="s">
        <v>719</v>
      </c>
      <c r="I286" s="584"/>
      <c r="J286" s="321" t="s">
        <v>134</v>
      </c>
      <c r="K286" s="149" t="s">
        <v>755</v>
      </c>
      <c r="L286" s="270"/>
    </row>
    <row r="287" spans="1:12" ht="12.75" customHeight="1" x14ac:dyDescent="0.2">
      <c r="B287" s="581" t="s">
        <v>745</v>
      </c>
      <c r="C287" s="582"/>
      <c r="D287" s="582"/>
      <c r="E287" s="582"/>
      <c r="F287" s="582"/>
      <c r="G287" s="583"/>
      <c r="H287" s="576">
        <v>2.16</v>
      </c>
      <c r="I287" s="577"/>
      <c r="J287" s="89" t="s">
        <v>719</v>
      </c>
      <c r="K287" s="149" t="s">
        <v>755</v>
      </c>
      <c r="L287" s="270"/>
    </row>
    <row r="288" spans="1:12" ht="12.75" customHeight="1" x14ac:dyDescent="0.2">
      <c r="A288" s="384" t="s">
        <v>656</v>
      </c>
      <c r="B288" s="585" t="s">
        <v>135</v>
      </c>
      <c r="C288" s="586"/>
      <c r="D288" s="586"/>
      <c r="E288" s="586"/>
      <c r="F288" s="586"/>
      <c r="G288" s="587"/>
      <c r="H288" s="588">
        <v>2.16</v>
      </c>
      <c r="I288" s="589"/>
      <c r="J288" s="90"/>
      <c r="K288" s="149" t="s">
        <v>755</v>
      </c>
      <c r="L288" s="270"/>
    </row>
    <row r="289" spans="1:12" ht="12.75" customHeight="1" x14ac:dyDescent="0.2">
      <c r="B289" s="88" t="s">
        <v>657</v>
      </c>
      <c r="C289" s="88">
        <v>103670</v>
      </c>
      <c r="D289" s="578" t="s">
        <v>1107</v>
      </c>
      <c r="E289" s="579"/>
      <c r="F289" s="579"/>
      <c r="G289" s="579"/>
      <c r="H289" s="579"/>
      <c r="I289" s="580"/>
      <c r="J289" s="88" t="s">
        <v>1096</v>
      </c>
      <c r="K289" s="149" t="s">
        <v>755</v>
      </c>
      <c r="L289" s="270"/>
    </row>
    <row r="290" spans="1:12" ht="12.75" customHeight="1" x14ac:dyDescent="0.2">
      <c r="B290" s="581" t="s">
        <v>130</v>
      </c>
      <c r="C290" s="582"/>
      <c r="D290" s="582"/>
      <c r="E290" s="582"/>
      <c r="F290" s="582"/>
      <c r="G290" s="583"/>
      <c r="H290" s="584" t="s">
        <v>719</v>
      </c>
      <c r="I290" s="584"/>
      <c r="J290" s="321" t="s">
        <v>134</v>
      </c>
      <c r="K290" s="149" t="s">
        <v>755</v>
      </c>
      <c r="L290" s="270"/>
    </row>
    <row r="291" spans="1:12" ht="12.75" customHeight="1" x14ac:dyDescent="0.2">
      <c r="B291" s="581" t="s">
        <v>725</v>
      </c>
      <c r="C291" s="582"/>
      <c r="D291" s="582"/>
      <c r="E291" s="582"/>
      <c r="F291" s="582"/>
      <c r="G291" s="583"/>
      <c r="H291" s="576">
        <v>2.16</v>
      </c>
      <c r="I291" s="577"/>
      <c r="J291" s="89" t="s">
        <v>719</v>
      </c>
      <c r="K291" s="149" t="s">
        <v>755</v>
      </c>
      <c r="L291" s="270"/>
    </row>
    <row r="292" spans="1:12" ht="12.75" customHeight="1" x14ac:dyDescent="0.2">
      <c r="A292" s="384" t="s">
        <v>657</v>
      </c>
      <c r="B292" s="585" t="s">
        <v>135</v>
      </c>
      <c r="C292" s="586"/>
      <c r="D292" s="586"/>
      <c r="E292" s="586"/>
      <c r="F292" s="586"/>
      <c r="G292" s="587"/>
      <c r="H292" s="588">
        <v>2.16</v>
      </c>
      <c r="I292" s="589"/>
      <c r="J292" s="90"/>
      <c r="K292" s="149" t="s">
        <v>755</v>
      </c>
      <c r="L292" s="270"/>
    </row>
    <row r="293" spans="1:12" ht="12.75" customHeight="1" x14ac:dyDescent="0.2">
      <c r="B293" s="88" t="s">
        <v>658</v>
      </c>
      <c r="C293" s="88">
        <v>98557</v>
      </c>
      <c r="D293" s="578" t="s">
        <v>1129</v>
      </c>
      <c r="E293" s="579"/>
      <c r="F293" s="579"/>
      <c r="G293" s="579"/>
      <c r="H293" s="579"/>
      <c r="I293" s="580"/>
      <c r="J293" s="88" t="s">
        <v>38</v>
      </c>
      <c r="K293" s="149" t="s">
        <v>755</v>
      </c>
      <c r="L293" s="270"/>
    </row>
    <row r="294" spans="1:12" ht="12.75" customHeight="1" x14ac:dyDescent="0.2">
      <c r="B294" s="581" t="s">
        <v>130</v>
      </c>
      <c r="C294" s="582"/>
      <c r="D294" s="582"/>
      <c r="E294" s="582"/>
      <c r="F294" s="582"/>
      <c r="G294" s="583"/>
      <c r="H294" s="584" t="s">
        <v>133</v>
      </c>
      <c r="I294" s="584"/>
      <c r="J294" s="321" t="s">
        <v>134</v>
      </c>
      <c r="K294" s="149" t="s">
        <v>755</v>
      </c>
      <c r="L294" s="270"/>
    </row>
    <row r="295" spans="1:12" ht="12.75" customHeight="1" x14ac:dyDescent="0.2">
      <c r="B295" s="581" t="s">
        <v>720</v>
      </c>
      <c r="C295" s="582"/>
      <c r="D295" s="582"/>
      <c r="E295" s="582"/>
      <c r="F295" s="582"/>
      <c r="G295" s="583"/>
      <c r="H295" s="576">
        <v>36.96</v>
      </c>
      <c r="I295" s="577"/>
      <c r="J295" s="89" t="s">
        <v>133</v>
      </c>
      <c r="K295" s="149" t="s">
        <v>755</v>
      </c>
      <c r="L295" s="270"/>
    </row>
    <row r="296" spans="1:12" ht="12.75" customHeight="1" x14ac:dyDescent="0.2">
      <c r="A296" s="384" t="s">
        <v>658</v>
      </c>
      <c r="B296" s="585" t="s">
        <v>135</v>
      </c>
      <c r="C296" s="586"/>
      <c r="D296" s="586"/>
      <c r="E296" s="586"/>
      <c r="F296" s="586"/>
      <c r="G296" s="587"/>
      <c r="H296" s="588">
        <v>36.96</v>
      </c>
      <c r="I296" s="589"/>
      <c r="J296" s="90"/>
      <c r="K296" s="149" t="s">
        <v>755</v>
      </c>
      <c r="L296" s="270"/>
    </row>
    <row r="297" spans="1:12" ht="12.75" customHeight="1" x14ac:dyDescent="0.2">
      <c r="B297" s="88" t="s">
        <v>744</v>
      </c>
      <c r="C297" s="88">
        <v>93382</v>
      </c>
      <c r="D297" s="578" t="s">
        <v>1132</v>
      </c>
      <c r="E297" s="579"/>
      <c r="F297" s="579"/>
      <c r="G297" s="579"/>
      <c r="H297" s="579"/>
      <c r="I297" s="580"/>
      <c r="J297" s="88" t="s">
        <v>1096</v>
      </c>
      <c r="K297" s="149" t="s">
        <v>755</v>
      </c>
      <c r="L297" s="270"/>
    </row>
    <row r="298" spans="1:12" ht="23.25" customHeight="1" x14ac:dyDescent="0.2">
      <c r="B298" s="649" t="s">
        <v>130</v>
      </c>
      <c r="C298" s="649"/>
      <c r="D298" s="649"/>
      <c r="E298" s="649"/>
      <c r="F298" s="649"/>
      <c r="G298" s="381" t="s">
        <v>721</v>
      </c>
      <c r="H298" s="381" t="s">
        <v>713</v>
      </c>
      <c r="I298" s="382" t="s">
        <v>719</v>
      </c>
      <c r="J298" s="380" t="s">
        <v>134</v>
      </c>
      <c r="K298" s="149" t="s">
        <v>755</v>
      </c>
      <c r="L298" s="270"/>
    </row>
    <row r="299" spans="1:12" ht="12.75" customHeight="1" x14ac:dyDescent="0.2">
      <c r="B299" s="590" t="s">
        <v>722</v>
      </c>
      <c r="C299" s="590"/>
      <c r="D299" s="590"/>
      <c r="E299" s="590"/>
      <c r="F299" s="590"/>
      <c r="G299" s="194">
        <v>3.4560000000000004</v>
      </c>
      <c r="H299" s="194">
        <v>2.16</v>
      </c>
      <c r="I299" s="379">
        <v>1.2960000000000003</v>
      </c>
      <c r="J299" s="321" t="s">
        <v>723</v>
      </c>
      <c r="K299" s="149" t="s">
        <v>755</v>
      </c>
      <c r="L299" s="270"/>
    </row>
    <row r="300" spans="1:12" ht="12.75" customHeight="1" x14ac:dyDescent="0.2">
      <c r="A300" s="384" t="s">
        <v>744</v>
      </c>
      <c r="B300" s="667" t="s">
        <v>135</v>
      </c>
      <c r="C300" s="668"/>
      <c r="D300" s="668"/>
      <c r="E300" s="668"/>
      <c r="F300" s="668"/>
      <c r="G300" s="668"/>
      <c r="H300" s="669"/>
      <c r="I300" s="386">
        <v>1.2960000000000003</v>
      </c>
      <c r="J300" s="387"/>
      <c r="K300" s="149" t="s">
        <v>755</v>
      </c>
      <c r="L300" s="270"/>
    </row>
    <row r="301" spans="1:12" ht="12.75" customHeight="1" x14ac:dyDescent="0.2">
      <c r="B301" s="392" t="s">
        <v>553</v>
      </c>
      <c r="C301" s="393"/>
      <c r="D301" s="666" t="s">
        <v>492</v>
      </c>
      <c r="E301" s="666"/>
      <c r="F301" s="666"/>
      <c r="G301" s="666"/>
      <c r="H301" s="666"/>
      <c r="I301" s="666"/>
      <c r="J301" s="394"/>
      <c r="K301" s="149" t="s">
        <v>755</v>
      </c>
      <c r="L301" s="270"/>
    </row>
    <row r="302" spans="1:12" ht="12.75" customHeight="1" x14ac:dyDescent="0.2">
      <c r="B302" s="388" t="s">
        <v>554</v>
      </c>
      <c r="C302" s="389"/>
      <c r="D302" s="390" t="s">
        <v>493</v>
      </c>
      <c r="E302" s="390"/>
      <c r="F302" s="390"/>
      <c r="G302" s="390"/>
      <c r="H302" s="390"/>
      <c r="I302" s="390"/>
      <c r="J302" s="391"/>
      <c r="K302" s="149" t="s">
        <v>755</v>
      </c>
      <c r="L302" s="270"/>
    </row>
    <row r="303" spans="1:12" ht="12.75" customHeight="1" x14ac:dyDescent="0.2">
      <c r="B303" s="88" t="s">
        <v>555</v>
      </c>
      <c r="C303" s="88">
        <v>92431</v>
      </c>
      <c r="D303" s="578" t="s">
        <v>1146</v>
      </c>
      <c r="E303" s="579"/>
      <c r="F303" s="579"/>
      <c r="G303" s="579"/>
      <c r="H303" s="579"/>
      <c r="I303" s="580"/>
      <c r="J303" s="88" t="s">
        <v>38</v>
      </c>
      <c r="K303" s="149" t="s">
        <v>755</v>
      </c>
      <c r="L303" s="270"/>
    </row>
    <row r="304" spans="1:12" ht="12.75" customHeight="1" x14ac:dyDescent="0.2">
      <c r="B304" s="581" t="s">
        <v>130</v>
      </c>
      <c r="C304" s="582"/>
      <c r="D304" s="582"/>
      <c r="E304" s="582"/>
      <c r="F304" s="582"/>
      <c r="G304" s="583"/>
      <c r="H304" s="584" t="s">
        <v>133</v>
      </c>
      <c r="I304" s="584"/>
      <c r="J304" s="321" t="s">
        <v>134</v>
      </c>
      <c r="K304" s="149" t="s">
        <v>755</v>
      </c>
      <c r="L304" s="270"/>
    </row>
    <row r="305" spans="1:12" ht="12.75" customHeight="1" x14ac:dyDescent="0.2">
      <c r="B305" s="581" t="s">
        <v>746</v>
      </c>
      <c r="C305" s="582"/>
      <c r="D305" s="582"/>
      <c r="E305" s="582"/>
      <c r="F305" s="582"/>
      <c r="G305" s="583"/>
      <c r="H305" s="576">
        <v>169.32</v>
      </c>
      <c r="I305" s="577"/>
      <c r="J305" s="89" t="s">
        <v>133</v>
      </c>
      <c r="K305" s="149" t="s">
        <v>755</v>
      </c>
      <c r="L305" s="270"/>
    </row>
    <row r="306" spans="1:12" ht="12.75" customHeight="1" x14ac:dyDescent="0.2">
      <c r="A306" s="384" t="s">
        <v>555</v>
      </c>
      <c r="B306" s="585" t="s">
        <v>135</v>
      </c>
      <c r="C306" s="586"/>
      <c r="D306" s="586"/>
      <c r="E306" s="586"/>
      <c r="F306" s="586"/>
      <c r="G306" s="587"/>
      <c r="H306" s="588">
        <v>169.32</v>
      </c>
      <c r="I306" s="589"/>
      <c r="J306" s="90"/>
      <c r="K306" s="149" t="s">
        <v>755</v>
      </c>
      <c r="L306" s="270"/>
    </row>
    <row r="307" spans="1:12" ht="32.25" customHeight="1" x14ac:dyDescent="0.2">
      <c r="B307" s="88" t="s">
        <v>556</v>
      </c>
      <c r="C307" s="88">
        <v>92759</v>
      </c>
      <c r="D307" s="578" t="s">
        <v>1149</v>
      </c>
      <c r="E307" s="579"/>
      <c r="F307" s="579"/>
      <c r="G307" s="579"/>
      <c r="H307" s="579"/>
      <c r="I307" s="580"/>
      <c r="J307" s="88" t="s">
        <v>717</v>
      </c>
      <c r="K307" s="149" t="s">
        <v>755</v>
      </c>
      <c r="L307" s="270"/>
    </row>
    <row r="308" spans="1:12" ht="12.75" customHeight="1" x14ac:dyDescent="0.2">
      <c r="B308" s="581" t="s">
        <v>130</v>
      </c>
      <c r="C308" s="582"/>
      <c r="D308" s="582"/>
      <c r="E308" s="582"/>
      <c r="F308" s="582"/>
      <c r="G308" s="583"/>
      <c r="H308" s="584" t="s">
        <v>33</v>
      </c>
      <c r="I308" s="584"/>
      <c r="J308" s="321" t="s">
        <v>134</v>
      </c>
      <c r="K308" s="149" t="s">
        <v>755</v>
      </c>
      <c r="L308" s="270"/>
    </row>
    <row r="309" spans="1:12" ht="30.75" customHeight="1" x14ac:dyDescent="0.2">
      <c r="B309" s="625" t="s">
        <v>954</v>
      </c>
      <c r="C309" s="648"/>
      <c r="D309" s="648"/>
      <c r="E309" s="648"/>
      <c r="F309" s="648"/>
      <c r="G309" s="626"/>
      <c r="H309" s="576">
        <v>395.99999999999994</v>
      </c>
      <c r="I309" s="577"/>
      <c r="J309" s="89" t="s">
        <v>718</v>
      </c>
      <c r="K309" s="149" t="s">
        <v>755</v>
      </c>
      <c r="L309" s="270"/>
    </row>
    <row r="310" spans="1:12" ht="12.75" customHeight="1" x14ac:dyDescent="0.2">
      <c r="A310" s="384" t="s">
        <v>556</v>
      </c>
      <c r="B310" s="585" t="s">
        <v>135</v>
      </c>
      <c r="C310" s="586"/>
      <c r="D310" s="586"/>
      <c r="E310" s="586"/>
      <c r="F310" s="586"/>
      <c r="G310" s="587"/>
      <c r="H310" s="588">
        <v>395.99999999999994</v>
      </c>
      <c r="I310" s="589"/>
      <c r="J310" s="90"/>
      <c r="K310" s="149" t="s">
        <v>755</v>
      </c>
      <c r="L310" s="270"/>
    </row>
    <row r="311" spans="1:12" ht="38.25" customHeight="1" x14ac:dyDescent="0.2">
      <c r="B311" s="88" t="s">
        <v>557</v>
      </c>
      <c r="C311" s="88">
        <v>92762</v>
      </c>
      <c r="D311" s="578" t="s">
        <v>1152</v>
      </c>
      <c r="E311" s="579"/>
      <c r="F311" s="579"/>
      <c r="G311" s="579"/>
      <c r="H311" s="579"/>
      <c r="I311" s="580"/>
      <c r="J311" s="88" t="s">
        <v>717</v>
      </c>
      <c r="K311" s="149" t="s">
        <v>755</v>
      </c>
      <c r="L311" s="270"/>
    </row>
    <row r="312" spans="1:12" ht="12.75" customHeight="1" x14ac:dyDescent="0.2">
      <c r="B312" s="581" t="s">
        <v>130</v>
      </c>
      <c r="C312" s="582"/>
      <c r="D312" s="582"/>
      <c r="E312" s="582"/>
      <c r="F312" s="582"/>
      <c r="G312" s="583"/>
      <c r="H312" s="584" t="s">
        <v>33</v>
      </c>
      <c r="I312" s="584"/>
      <c r="J312" s="321" t="s">
        <v>134</v>
      </c>
      <c r="K312" s="149" t="s">
        <v>755</v>
      </c>
      <c r="L312" s="270"/>
    </row>
    <row r="313" spans="1:12" ht="30.75" customHeight="1" x14ac:dyDescent="0.2">
      <c r="B313" s="625" t="s">
        <v>955</v>
      </c>
      <c r="C313" s="648"/>
      <c r="D313" s="648"/>
      <c r="E313" s="648"/>
      <c r="F313" s="648"/>
      <c r="G313" s="626"/>
      <c r="H313" s="576">
        <v>740.72727272727275</v>
      </c>
      <c r="I313" s="577"/>
      <c r="J313" s="89" t="s">
        <v>718</v>
      </c>
      <c r="K313" s="149" t="s">
        <v>755</v>
      </c>
      <c r="L313" s="270"/>
    </row>
    <row r="314" spans="1:12" ht="12.75" customHeight="1" x14ac:dyDescent="0.2">
      <c r="A314" s="384" t="s">
        <v>557</v>
      </c>
      <c r="B314" s="585" t="s">
        <v>135</v>
      </c>
      <c r="C314" s="586"/>
      <c r="D314" s="586"/>
      <c r="E314" s="586"/>
      <c r="F314" s="586"/>
      <c r="G314" s="587"/>
      <c r="H314" s="588">
        <v>740.72727272727275</v>
      </c>
      <c r="I314" s="589"/>
      <c r="J314" s="90"/>
      <c r="K314" s="149" t="s">
        <v>755</v>
      </c>
      <c r="L314" s="270"/>
    </row>
    <row r="315" spans="1:12" ht="33.75" customHeight="1" x14ac:dyDescent="0.2">
      <c r="B315" s="88" t="s">
        <v>558</v>
      </c>
      <c r="C315" s="88">
        <v>94965</v>
      </c>
      <c r="D315" s="578" t="s">
        <v>1126</v>
      </c>
      <c r="E315" s="579"/>
      <c r="F315" s="579"/>
      <c r="G315" s="579"/>
      <c r="H315" s="579"/>
      <c r="I315" s="580"/>
      <c r="J315" s="88" t="s">
        <v>1096</v>
      </c>
      <c r="K315" s="149" t="s">
        <v>755</v>
      </c>
      <c r="L315" s="270"/>
    </row>
    <row r="316" spans="1:12" ht="12.75" customHeight="1" x14ac:dyDescent="0.2">
      <c r="B316" s="581" t="s">
        <v>130</v>
      </c>
      <c r="C316" s="582"/>
      <c r="D316" s="582"/>
      <c r="E316" s="582"/>
      <c r="F316" s="582"/>
      <c r="G316" s="583"/>
      <c r="H316" s="584" t="s">
        <v>719</v>
      </c>
      <c r="I316" s="584"/>
      <c r="J316" s="321" t="s">
        <v>134</v>
      </c>
      <c r="K316" s="149" t="s">
        <v>755</v>
      </c>
      <c r="L316" s="270"/>
    </row>
    <row r="317" spans="1:12" ht="12.75" customHeight="1" x14ac:dyDescent="0.2">
      <c r="B317" s="581" t="s">
        <v>747</v>
      </c>
      <c r="C317" s="582"/>
      <c r="D317" s="582"/>
      <c r="E317" s="582"/>
      <c r="F317" s="582"/>
      <c r="G317" s="583"/>
      <c r="H317" s="576">
        <v>10.199999999999999</v>
      </c>
      <c r="I317" s="577"/>
      <c r="J317" s="89" t="s">
        <v>719</v>
      </c>
      <c r="K317" s="149" t="s">
        <v>755</v>
      </c>
      <c r="L317" s="270"/>
    </row>
    <row r="318" spans="1:12" ht="12.75" customHeight="1" x14ac:dyDescent="0.2">
      <c r="A318" s="384" t="s">
        <v>558</v>
      </c>
      <c r="B318" s="585" t="s">
        <v>135</v>
      </c>
      <c r="C318" s="586"/>
      <c r="D318" s="586"/>
      <c r="E318" s="586"/>
      <c r="F318" s="586"/>
      <c r="G318" s="587"/>
      <c r="H318" s="588">
        <v>10.199999999999999</v>
      </c>
      <c r="I318" s="589"/>
      <c r="J318" s="90"/>
      <c r="K318" s="149" t="s">
        <v>755</v>
      </c>
      <c r="L318" s="270"/>
    </row>
    <row r="319" spans="1:12" ht="12.75" customHeight="1" x14ac:dyDescent="0.2">
      <c r="B319" s="88" t="s">
        <v>659</v>
      </c>
      <c r="C319" s="88">
        <v>103670</v>
      </c>
      <c r="D319" s="578" t="s">
        <v>1107</v>
      </c>
      <c r="E319" s="579"/>
      <c r="F319" s="579"/>
      <c r="G319" s="579"/>
      <c r="H319" s="579"/>
      <c r="I319" s="580"/>
      <c r="J319" s="88" t="s">
        <v>1096</v>
      </c>
      <c r="K319" s="149" t="s">
        <v>755</v>
      </c>
      <c r="L319" s="270"/>
    </row>
    <row r="320" spans="1:12" ht="12.75" customHeight="1" x14ac:dyDescent="0.2">
      <c r="B320" s="581" t="s">
        <v>130</v>
      </c>
      <c r="C320" s="582"/>
      <c r="D320" s="582"/>
      <c r="E320" s="582"/>
      <c r="F320" s="582"/>
      <c r="G320" s="583"/>
      <c r="H320" s="584" t="s">
        <v>719</v>
      </c>
      <c r="I320" s="584"/>
      <c r="J320" s="321" t="s">
        <v>134</v>
      </c>
      <c r="K320" s="149" t="s">
        <v>755</v>
      </c>
      <c r="L320" s="270"/>
    </row>
    <row r="321" spans="1:12" ht="12.75" customHeight="1" x14ac:dyDescent="0.2">
      <c r="B321" s="581" t="s">
        <v>725</v>
      </c>
      <c r="C321" s="582"/>
      <c r="D321" s="582"/>
      <c r="E321" s="582"/>
      <c r="F321" s="582"/>
      <c r="G321" s="583"/>
      <c r="H321" s="576">
        <v>10.199999999999999</v>
      </c>
      <c r="I321" s="577"/>
      <c r="J321" s="89" t="s">
        <v>719</v>
      </c>
      <c r="K321" s="149" t="s">
        <v>755</v>
      </c>
      <c r="L321" s="270"/>
    </row>
    <row r="322" spans="1:12" ht="12.75" customHeight="1" x14ac:dyDescent="0.2">
      <c r="A322" s="384" t="s">
        <v>659</v>
      </c>
      <c r="B322" s="585" t="s">
        <v>135</v>
      </c>
      <c r="C322" s="586"/>
      <c r="D322" s="586"/>
      <c r="E322" s="586"/>
      <c r="F322" s="586"/>
      <c r="G322" s="587"/>
      <c r="H322" s="588">
        <v>10.199999999999999</v>
      </c>
      <c r="I322" s="589"/>
      <c r="J322" s="90"/>
      <c r="K322" s="149" t="s">
        <v>755</v>
      </c>
      <c r="L322" s="270"/>
    </row>
    <row r="323" spans="1:12" ht="12.75" customHeight="1" x14ac:dyDescent="0.2">
      <c r="B323" s="338" t="s">
        <v>559</v>
      </c>
      <c r="C323" s="92"/>
      <c r="D323" s="93" t="s">
        <v>669</v>
      </c>
      <c r="E323" s="93"/>
      <c r="F323" s="93"/>
      <c r="G323" s="93"/>
      <c r="H323" s="93"/>
      <c r="I323" s="93"/>
      <c r="J323" s="94"/>
      <c r="K323" s="149" t="s">
        <v>755</v>
      </c>
      <c r="L323" s="270"/>
    </row>
    <row r="324" spans="1:12" ht="12.75" customHeight="1" x14ac:dyDescent="0.2">
      <c r="B324" s="88" t="s">
        <v>560</v>
      </c>
      <c r="C324" s="88">
        <v>92761</v>
      </c>
      <c r="D324" s="578" t="s">
        <v>1155</v>
      </c>
      <c r="E324" s="579"/>
      <c r="F324" s="579"/>
      <c r="G324" s="579"/>
      <c r="H324" s="579"/>
      <c r="I324" s="580"/>
      <c r="J324" s="88" t="s">
        <v>717</v>
      </c>
      <c r="K324" s="149" t="s">
        <v>755</v>
      </c>
      <c r="L324" s="270"/>
    </row>
    <row r="325" spans="1:12" x14ac:dyDescent="0.2">
      <c r="B325" s="581" t="s">
        <v>130</v>
      </c>
      <c r="C325" s="582"/>
      <c r="D325" s="582"/>
      <c r="E325" s="582"/>
      <c r="F325" s="582"/>
      <c r="G325" s="583"/>
      <c r="H325" s="584" t="s">
        <v>717</v>
      </c>
      <c r="I325" s="584"/>
      <c r="J325" s="321" t="s">
        <v>134</v>
      </c>
      <c r="K325" s="149" t="s">
        <v>755</v>
      </c>
      <c r="L325" s="270"/>
    </row>
    <row r="326" spans="1:12" x14ac:dyDescent="0.2">
      <c r="B326" s="581" t="s">
        <v>732</v>
      </c>
      <c r="C326" s="582"/>
      <c r="D326" s="582"/>
      <c r="E326" s="582"/>
      <c r="F326" s="582"/>
      <c r="G326" s="583"/>
      <c r="H326" s="576">
        <v>85.320000000000007</v>
      </c>
      <c r="I326" s="577"/>
      <c r="J326" s="89" t="s">
        <v>718</v>
      </c>
      <c r="K326" s="149" t="s">
        <v>755</v>
      </c>
      <c r="L326" s="270"/>
    </row>
    <row r="327" spans="1:12" x14ac:dyDescent="0.2">
      <c r="A327" s="384" t="s">
        <v>560</v>
      </c>
      <c r="B327" s="585" t="s">
        <v>135</v>
      </c>
      <c r="C327" s="586"/>
      <c r="D327" s="586"/>
      <c r="E327" s="586"/>
      <c r="F327" s="586"/>
      <c r="G327" s="587"/>
      <c r="H327" s="588">
        <v>85.320000000000007</v>
      </c>
      <c r="I327" s="589"/>
      <c r="J327" s="90"/>
      <c r="K327" s="149" t="s">
        <v>755</v>
      </c>
      <c r="L327" s="270"/>
    </row>
    <row r="328" spans="1:12" ht="12.75" customHeight="1" x14ac:dyDescent="0.2">
      <c r="B328" s="88" t="s">
        <v>561</v>
      </c>
      <c r="C328" s="88">
        <v>93205</v>
      </c>
      <c r="D328" s="578" t="s">
        <v>1158</v>
      </c>
      <c r="E328" s="579"/>
      <c r="F328" s="579"/>
      <c r="G328" s="579"/>
      <c r="H328" s="579"/>
      <c r="I328" s="580"/>
      <c r="J328" s="88" t="s">
        <v>104</v>
      </c>
      <c r="K328" s="149" t="s">
        <v>755</v>
      </c>
      <c r="L328" s="270"/>
    </row>
    <row r="329" spans="1:12" x14ac:dyDescent="0.2">
      <c r="B329" s="581" t="s">
        <v>130</v>
      </c>
      <c r="C329" s="582"/>
      <c r="D329" s="582"/>
      <c r="E329" s="582"/>
      <c r="F329" s="582"/>
      <c r="G329" s="583"/>
      <c r="H329" s="584" t="s">
        <v>136</v>
      </c>
      <c r="I329" s="584"/>
      <c r="J329" s="321" t="s">
        <v>134</v>
      </c>
      <c r="K329" s="149" t="s">
        <v>755</v>
      </c>
      <c r="L329" s="270"/>
    </row>
    <row r="330" spans="1:12" x14ac:dyDescent="0.2">
      <c r="B330" s="581" t="s">
        <v>748</v>
      </c>
      <c r="C330" s="582"/>
      <c r="D330" s="582"/>
      <c r="E330" s="582"/>
      <c r="F330" s="582"/>
      <c r="G330" s="583"/>
      <c r="H330" s="576">
        <v>54</v>
      </c>
      <c r="I330" s="577"/>
      <c r="J330" s="89" t="s">
        <v>136</v>
      </c>
      <c r="K330" s="149" t="s">
        <v>755</v>
      </c>
      <c r="L330" s="270"/>
    </row>
    <row r="331" spans="1:12" x14ac:dyDescent="0.2">
      <c r="A331" s="384" t="s">
        <v>561</v>
      </c>
      <c r="B331" s="585" t="s">
        <v>135</v>
      </c>
      <c r="C331" s="586"/>
      <c r="D331" s="586"/>
      <c r="E331" s="586"/>
      <c r="F331" s="586"/>
      <c r="G331" s="587"/>
      <c r="H331" s="588">
        <v>54</v>
      </c>
      <c r="I331" s="589"/>
      <c r="J331" s="90"/>
      <c r="K331" s="149" t="s">
        <v>755</v>
      </c>
      <c r="L331" s="270"/>
    </row>
    <row r="332" spans="1:12" ht="12" customHeight="1" x14ac:dyDescent="0.2">
      <c r="B332" s="338" t="s">
        <v>671</v>
      </c>
      <c r="C332" s="92"/>
      <c r="D332" s="93" t="s">
        <v>497</v>
      </c>
      <c r="E332" s="93"/>
      <c r="F332" s="93"/>
      <c r="G332" s="93"/>
      <c r="H332" s="93"/>
      <c r="I332" s="93"/>
      <c r="J332" s="94"/>
      <c r="K332" s="149" t="s">
        <v>755</v>
      </c>
      <c r="L332" s="270"/>
    </row>
    <row r="333" spans="1:12" x14ac:dyDescent="0.2">
      <c r="B333" s="88" t="s">
        <v>672</v>
      </c>
      <c r="C333" s="88">
        <v>103076</v>
      </c>
      <c r="D333" s="578" t="s">
        <v>1167</v>
      </c>
      <c r="E333" s="579"/>
      <c r="F333" s="579"/>
      <c r="G333" s="579"/>
      <c r="H333" s="579"/>
      <c r="I333" s="580"/>
      <c r="J333" s="88" t="s">
        <v>38</v>
      </c>
      <c r="K333" s="149" t="s">
        <v>755</v>
      </c>
      <c r="L333" s="270"/>
    </row>
    <row r="334" spans="1:12" x14ac:dyDescent="0.2">
      <c r="B334" s="581" t="s">
        <v>130</v>
      </c>
      <c r="C334" s="582"/>
      <c r="D334" s="582"/>
      <c r="E334" s="582"/>
      <c r="F334" s="582"/>
      <c r="G334" s="583"/>
      <c r="H334" s="584" t="s">
        <v>33</v>
      </c>
      <c r="I334" s="584"/>
      <c r="J334" s="321" t="s">
        <v>134</v>
      </c>
      <c r="K334" s="149" t="s">
        <v>755</v>
      </c>
      <c r="L334" s="270"/>
    </row>
    <row r="335" spans="1:12" x14ac:dyDescent="0.2">
      <c r="B335" s="581" t="s">
        <v>749</v>
      </c>
      <c r="C335" s="582"/>
      <c r="D335" s="582"/>
      <c r="E335" s="582"/>
      <c r="F335" s="582"/>
      <c r="G335" s="583"/>
      <c r="H335" s="576">
        <v>7.3980000000000006</v>
      </c>
      <c r="I335" s="577"/>
      <c r="J335" s="89" t="s">
        <v>32</v>
      </c>
      <c r="K335" s="149" t="s">
        <v>755</v>
      </c>
      <c r="L335" s="270"/>
    </row>
    <row r="336" spans="1:12" x14ac:dyDescent="0.2">
      <c r="B336" s="581" t="s">
        <v>750</v>
      </c>
      <c r="C336" s="582"/>
      <c r="D336" s="582"/>
      <c r="E336" s="582"/>
      <c r="F336" s="582"/>
      <c r="G336" s="583"/>
      <c r="H336" s="576">
        <v>15.120000000000001</v>
      </c>
      <c r="I336" s="577"/>
      <c r="J336" s="89" t="s">
        <v>32</v>
      </c>
      <c r="K336" s="149" t="s">
        <v>755</v>
      </c>
      <c r="L336" s="270"/>
    </row>
    <row r="337" spans="1:12" x14ac:dyDescent="0.2">
      <c r="A337" s="384" t="s">
        <v>672</v>
      </c>
      <c r="B337" s="585" t="s">
        <v>135</v>
      </c>
      <c r="C337" s="586"/>
      <c r="D337" s="586"/>
      <c r="E337" s="586"/>
      <c r="F337" s="586"/>
      <c r="G337" s="587"/>
      <c r="H337" s="588">
        <v>22.518000000000001</v>
      </c>
      <c r="I337" s="589"/>
      <c r="J337" s="90"/>
      <c r="K337" s="149" t="s">
        <v>755</v>
      </c>
      <c r="L337" s="270"/>
    </row>
    <row r="338" spans="1:12" x14ac:dyDescent="0.2">
      <c r="B338" s="338" t="s">
        <v>562</v>
      </c>
      <c r="C338" s="92"/>
      <c r="D338" s="93" t="s">
        <v>498</v>
      </c>
      <c r="E338" s="93"/>
      <c r="F338" s="93"/>
      <c r="G338" s="93"/>
      <c r="H338" s="93"/>
      <c r="I338" s="93"/>
      <c r="J338" s="94"/>
      <c r="K338" s="149" t="s">
        <v>755</v>
      </c>
      <c r="L338" s="270"/>
    </row>
    <row r="339" spans="1:12" x14ac:dyDescent="0.2">
      <c r="B339" s="95" t="s">
        <v>563</v>
      </c>
      <c r="C339" s="96"/>
      <c r="D339" s="97" t="s">
        <v>499</v>
      </c>
      <c r="E339" s="97"/>
      <c r="F339" s="97"/>
      <c r="G339" s="97"/>
      <c r="H339" s="97"/>
      <c r="I339" s="97"/>
      <c r="J339" s="98"/>
      <c r="K339" s="149" t="s">
        <v>755</v>
      </c>
      <c r="L339" s="270"/>
    </row>
    <row r="340" spans="1:12" ht="26.25" customHeight="1" x14ac:dyDescent="0.2">
      <c r="B340" s="88" t="s">
        <v>699</v>
      </c>
      <c r="C340" s="88">
        <v>103338</v>
      </c>
      <c r="D340" s="578" t="s">
        <v>1161</v>
      </c>
      <c r="E340" s="579"/>
      <c r="F340" s="579"/>
      <c r="G340" s="579"/>
      <c r="H340" s="579"/>
      <c r="I340" s="580"/>
      <c r="J340" s="88" t="s">
        <v>38</v>
      </c>
      <c r="K340" s="149" t="s">
        <v>755</v>
      </c>
      <c r="L340" s="270"/>
    </row>
    <row r="341" spans="1:12" x14ac:dyDescent="0.2">
      <c r="B341" s="581" t="s">
        <v>130</v>
      </c>
      <c r="C341" s="582"/>
      <c r="D341" s="582"/>
      <c r="E341" s="582"/>
      <c r="F341" s="582"/>
      <c r="G341" s="583"/>
      <c r="H341" s="584" t="s">
        <v>33</v>
      </c>
      <c r="I341" s="584"/>
      <c r="J341" s="321" t="s">
        <v>134</v>
      </c>
      <c r="K341" s="149" t="s">
        <v>755</v>
      </c>
      <c r="L341" s="270"/>
    </row>
    <row r="342" spans="1:12" x14ac:dyDescent="0.2">
      <c r="B342" s="581" t="s">
        <v>751</v>
      </c>
      <c r="C342" s="582"/>
      <c r="D342" s="582"/>
      <c r="E342" s="582"/>
      <c r="F342" s="582"/>
      <c r="G342" s="583"/>
      <c r="H342" s="576">
        <v>49.320000000000007</v>
      </c>
      <c r="I342" s="577"/>
      <c r="J342" s="89" t="s">
        <v>32</v>
      </c>
      <c r="K342" s="149" t="s">
        <v>755</v>
      </c>
      <c r="L342" s="270"/>
    </row>
    <row r="343" spans="1:12" x14ac:dyDescent="0.2">
      <c r="A343" s="149" t="s">
        <v>699</v>
      </c>
      <c r="B343" s="585" t="s">
        <v>135</v>
      </c>
      <c r="C343" s="586"/>
      <c r="D343" s="586"/>
      <c r="E343" s="586"/>
      <c r="F343" s="586"/>
      <c r="G343" s="587"/>
      <c r="H343" s="588">
        <v>49.320000000000007</v>
      </c>
      <c r="I343" s="589"/>
      <c r="J343" s="90"/>
      <c r="K343" s="149" t="s">
        <v>755</v>
      </c>
      <c r="L343" s="270"/>
    </row>
    <row r="344" spans="1:12" x14ac:dyDescent="0.2">
      <c r="B344" s="95" t="s">
        <v>564</v>
      </c>
      <c r="C344" s="96"/>
      <c r="D344" s="97" t="s">
        <v>425</v>
      </c>
      <c r="E344" s="97"/>
      <c r="F344" s="97"/>
      <c r="G344" s="97"/>
      <c r="H344" s="97"/>
      <c r="I344" s="97"/>
      <c r="J344" s="98"/>
      <c r="K344" s="149" t="s">
        <v>755</v>
      </c>
      <c r="L344" s="270"/>
    </row>
    <row r="345" spans="1:12" x14ac:dyDescent="0.2">
      <c r="B345" s="88" t="s">
        <v>565</v>
      </c>
      <c r="C345" s="88">
        <v>99861</v>
      </c>
      <c r="D345" s="578" t="s">
        <v>1170</v>
      </c>
      <c r="E345" s="579"/>
      <c r="F345" s="579"/>
      <c r="G345" s="579"/>
      <c r="H345" s="579"/>
      <c r="I345" s="580"/>
      <c r="J345" s="88" t="s">
        <v>38</v>
      </c>
      <c r="K345" s="149" t="s">
        <v>755</v>
      </c>
      <c r="L345" s="270"/>
    </row>
    <row r="346" spans="1:12" x14ac:dyDescent="0.2">
      <c r="B346" s="581" t="s">
        <v>130</v>
      </c>
      <c r="C346" s="582"/>
      <c r="D346" s="582"/>
      <c r="E346" s="582"/>
      <c r="F346" s="582"/>
      <c r="G346" s="583"/>
      <c r="H346" s="584" t="s">
        <v>33</v>
      </c>
      <c r="I346" s="584"/>
      <c r="J346" s="321" t="s">
        <v>134</v>
      </c>
      <c r="K346" s="149" t="s">
        <v>755</v>
      </c>
      <c r="L346" s="270"/>
    </row>
    <row r="347" spans="1:12" x14ac:dyDescent="0.2">
      <c r="B347" s="581" t="s">
        <v>752</v>
      </c>
      <c r="C347" s="582"/>
      <c r="D347" s="582"/>
      <c r="E347" s="582"/>
      <c r="F347" s="582"/>
      <c r="G347" s="583"/>
      <c r="H347" s="576">
        <v>103.57200000000002</v>
      </c>
      <c r="I347" s="577"/>
      <c r="J347" s="89" t="s">
        <v>32</v>
      </c>
      <c r="K347" s="149" t="s">
        <v>755</v>
      </c>
      <c r="L347" s="270"/>
    </row>
    <row r="348" spans="1:12" x14ac:dyDescent="0.2">
      <c r="A348" s="149" t="s">
        <v>565</v>
      </c>
      <c r="B348" s="585" t="s">
        <v>135</v>
      </c>
      <c r="C348" s="586"/>
      <c r="D348" s="586"/>
      <c r="E348" s="586"/>
      <c r="F348" s="586"/>
      <c r="G348" s="587"/>
      <c r="H348" s="588">
        <v>103.57200000000002</v>
      </c>
      <c r="I348" s="589"/>
      <c r="J348" s="90"/>
      <c r="K348" s="149" t="s">
        <v>755</v>
      </c>
      <c r="L348" s="270"/>
    </row>
    <row r="349" spans="1:12" ht="12.75" customHeight="1" x14ac:dyDescent="0.2">
      <c r="B349" s="95" t="s">
        <v>566</v>
      </c>
      <c r="C349" s="96"/>
      <c r="D349" s="97" t="s">
        <v>500</v>
      </c>
      <c r="E349" s="97"/>
      <c r="F349" s="97"/>
      <c r="G349" s="97"/>
      <c r="H349" s="97"/>
      <c r="I349" s="97"/>
      <c r="J349" s="98"/>
      <c r="K349" s="149" t="s">
        <v>755</v>
      </c>
      <c r="L349" s="270"/>
    </row>
    <row r="350" spans="1:12" x14ac:dyDescent="0.2">
      <c r="B350" s="88" t="s">
        <v>567</v>
      </c>
      <c r="C350" s="88" t="s">
        <v>271</v>
      </c>
      <c r="D350" s="578" t="s">
        <v>633</v>
      </c>
      <c r="E350" s="579"/>
      <c r="F350" s="579"/>
      <c r="G350" s="579"/>
      <c r="H350" s="579"/>
      <c r="I350" s="580"/>
      <c r="J350" s="88" t="s">
        <v>104</v>
      </c>
      <c r="K350" s="149" t="s">
        <v>755</v>
      </c>
      <c r="L350" s="270"/>
    </row>
    <row r="351" spans="1:12" x14ac:dyDescent="0.2">
      <c r="B351" s="581" t="s">
        <v>130</v>
      </c>
      <c r="C351" s="582"/>
      <c r="D351" s="582"/>
      <c r="E351" s="582"/>
      <c r="F351" s="582"/>
      <c r="G351" s="583"/>
      <c r="H351" s="584" t="s">
        <v>33</v>
      </c>
      <c r="I351" s="584"/>
      <c r="J351" s="321" t="s">
        <v>134</v>
      </c>
      <c r="K351" s="149" t="s">
        <v>755</v>
      </c>
      <c r="L351" s="270"/>
    </row>
    <row r="352" spans="1:12" x14ac:dyDescent="0.2">
      <c r="B352" s="581"/>
      <c r="C352" s="582"/>
      <c r="D352" s="582"/>
      <c r="E352" s="582"/>
      <c r="F352" s="582"/>
      <c r="G352" s="583"/>
      <c r="H352" s="576">
        <v>8</v>
      </c>
      <c r="I352" s="577"/>
      <c r="J352" s="89" t="s">
        <v>32</v>
      </c>
      <c r="K352" s="149" t="s">
        <v>755</v>
      </c>
      <c r="L352" s="270"/>
    </row>
    <row r="353" spans="1:12" x14ac:dyDescent="0.2">
      <c r="A353" s="149" t="s">
        <v>567</v>
      </c>
      <c r="B353" s="585" t="s">
        <v>135</v>
      </c>
      <c r="C353" s="586"/>
      <c r="D353" s="586"/>
      <c r="E353" s="586"/>
      <c r="F353" s="586"/>
      <c r="G353" s="587"/>
      <c r="H353" s="588">
        <v>8</v>
      </c>
      <c r="I353" s="589"/>
      <c r="J353" s="90"/>
      <c r="K353" s="149" t="s">
        <v>755</v>
      </c>
      <c r="L353" s="270"/>
    </row>
    <row r="354" spans="1:12" x14ac:dyDescent="0.2">
      <c r="B354" s="95" t="s">
        <v>568</v>
      </c>
      <c r="C354" s="96"/>
      <c r="D354" s="97" t="s">
        <v>106</v>
      </c>
      <c r="E354" s="97"/>
      <c r="F354" s="97"/>
      <c r="G354" s="97"/>
      <c r="H354" s="97"/>
      <c r="I354" s="97"/>
      <c r="J354" s="98"/>
      <c r="K354" s="149" t="s">
        <v>755</v>
      </c>
      <c r="L354" s="270"/>
    </row>
    <row r="355" spans="1:12" x14ac:dyDescent="0.2">
      <c r="B355" s="88" t="s">
        <v>569</v>
      </c>
      <c r="C355" s="88">
        <v>88489</v>
      </c>
      <c r="D355" s="578" t="s">
        <v>1173</v>
      </c>
      <c r="E355" s="579"/>
      <c r="F355" s="579"/>
      <c r="G355" s="579"/>
      <c r="H355" s="579"/>
      <c r="I355" s="580"/>
      <c r="J355" s="88" t="s">
        <v>38</v>
      </c>
      <c r="K355" s="149" t="s">
        <v>755</v>
      </c>
      <c r="L355" s="270"/>
    </row>
    <row r="356" spans="1:12" x14ac:dyDescent="0.2">
      <c r="B356" s="581" t="s">
        <v>130</v>
      </c>
      <c r="C356" s="582"/>
      <c r="D356" s="582"/>
      <c r="E356" s="582"/>
      <c r="F356" s="582"/>
      <c r="G356" s="583"/>
      <c r="H356" s="584" t="s">
        <v>33</v>
      </c>
      <c r="I356" s="584"/>
      <c r="J356" s="321" t="s">
        <v>134</v>
      </c>
      <c r="K356" s="149" t="s">
        <v>755</v>
      </c>
      <c r="L356" s="270"/>
    </row>
    <row r="357" spans="1:12" x14ac:dyDescent="0.2">
      <c r="B357" s="581" t="s">
        <v>753</v>
      </c>
      <c r="C357" s="582"/>
      <c r="D357" s="582"/>
      <c r="E357" s="582"/>
      <c r="F357" s="582"/>
      <c r="G357" s="583"/>
      <c r="H357" s="576">
        <v>103.68</v>
      </c>
      <c r="I357" s="577"/>
      <c r="J357" s="89" t="s">
        <v>32</v>
      </c>
      <c r="K357" s="149" t="s">
        <v>755</v>
      </c>
      <c r="L357" s="270"/>
    </row>
    <row r="358" spans="1:12" x14ac:dyDescent="0.2">
      <c r="A358" s="149" t="s">
        <v>569</v>
      </c>
      <c r="B358" s="585" t="s">
        <v>135</v>
      </c>
      <c r="C358" s="586"/>
      <c r="D358" s="586"/>
      <c r="E358" s="586"/>
      <c r="F358" s="586"/>
      <c r="G358" s="587"/>
      <c r="H358" s="588">
        <v>103.68</v>
      </c>
      <c r="I358" s="589"/>
      <c r="J358" s="90"/>
      <c r="K358" s="149" t="s">
        <v>755</v>
      </c>
      <c r="L358" s="270"/>
    </row>
    <row r="359" spans="1:12" ht="28.5" customHeight="1" x14ac:dyDescent="0.2">
      <c r="B359" s="88" t="s">
        <v>570</v>
      </c>
      <c r="C359" s="88">
        <v>100725</v>
      </c>
      <c r="D359" s="578" t="s">
        <v>1176</v>
      </c>
      <c r="E359" s="579"/>
      <c r="F359" s="579"/>
      <c r="G359" s="579"/>
      <c r="H359" s="579"/>
      <c r="I359" s="580"/>
      <c r="J359" s="88" t="s">
        <v>38</v>
      </c>
      <c r="K359" s="149" t="s">
        <v>755</v>
      </c>
      <c r="L359" s="270"/>
    </row>
    <row r="360" spans="1:12" x14ac:dyDescent="0.2">
      <c r="B360" s="581" t="s">
        <v>130</v>
      </c>
      <c r="C360" s="582"/>
      <c r="D360" s="582"/>
      <c r="E360" s="582"/>
      <c r="F360" s="582"/>
      <c r="G360" s="583"/>
      <c r="H360" s="584" t="s">
        <v>33</v>
      </c>
      <c r="I360" s="584"/>
      <c r="J360" s="321" t="s">
        <v>134</v>
      </c>
      <c r="K360" s="149" t="s">
        <v>755</v>
      </c>
      <c r="L360" s="270"/>
    </row>
    <row r="361" spans="1:12" x14ac:dyDescent="0.2">
      <c r="B361" s="581" t="s">
        <v>956</v>
      </c>
      <c r="C361" s="582"/>
      <c r="D361" s="582"/>
      <c r="E361" s="582"/>
      <c r="F361" s="582"/>
      <c r="G361" s="583"/>
      <c r="H361" s="576">
        <v>510.28800000000007</v>
      </c>
      <c r="I361" s="577"/>
      <c r="J361" s="89" t="s">
        <v>32</v>
      </c>
      <c r="K361" s="149" t="s">
        <v>755</v>
      </c>
      <c r="L361" s="270"/>
    </row>
    <row r="362" spans="1:12" x14ac:dyDescent="0.2">
      <c r="A362" s="149" t="s">
        <v>570</v>
      </c>
      <c r="B362" s="585" t="s">
        <v>135</v>
      </c>
      <c r="C362" s="586"/>
      <c r="D362" s="586"/>
      <c r="E362" s="586"/>
      <c r="F362" s="586"/>
      <c r="G362" s="587"/>
      <c r="H362" s="588">
        <v>510.28800000000007</v>
      </c>
      <c r="I362" s="589"/>
      <c r="J362" s="90"/>
      <c r="K362" s="149" t="s">
        <v>755</v>
      </c>
      <c r="L362" s="270"/>
    </row>
    <row r="363" spans="1:12" x14ac:dyDescent="0.2">
      <c r="B363" s="84" t="s">
        <v>295</v>
      </c>
      <c r="C363" s="522"/>
      <c r="D363" s="86" t="s">
        <v>501</v>
      </c>
      <c r="E363" s="86"/>
      <c r="F363" s="86"/>
      <c r="G363" s="86"/>
      <c r="H363" s="86"/>
      <c r="I363" s="86"/>
      <c r="J363" s="87"/>
      <c r="K363" s="149" t="s">
        <v>755</v>
      </c>
      <c r="L363" s="270"/>
    </row>
    <row r="364" spans="1:12" ht="12.75" customHeight="1" x14ac:dyDescent="0.2">
      <c r="B364" s="338" t="s">
        <v>296</v>
      </c>
      <c r="C364" s="523"/>
      <c r="D364" s="93" t="s">
        <v>981</v>
      </c>
      <c r="E364" s="93"/>
      <c r="F364" s="93"/>
      <c r="G364" s="93"/>
      <c r="H364" s="93"/>
      <c r="I364" s="93"/>
      <c r="J364" s="94"/>
      <c r="L364" s="270"/>
    </row>
    <row r="365" spans="1:12" x14ac:dyDescent="0.2">
      <c r="B365" s="498" t="s">
        <v>571</v>
      </c>
      <c r="C365" s="498">
        <v>100777</v>
      </c>
      <c r="D365" s="600" t="s">
        <v>1365</v>
      </c>
      <c r="E365" s="601"/>
      <c r="F365" s="601"/>
      <c r="G365" s="601"/>
      <c r="H365" s="601"/>
      <c r="I365" s="602"/>
      <c r="J365" s="499" t="s">
        <v>717</v>
      </c>
      <c r="L365" s="270"/>
    </row>
    <row r="366" spans="1:12" x14ac:dyDescent="0.2">
      <c r="B366" s="581" t="s">
        <v>130</v>
      </c>
      <c r="C366" s="582"/>
      <c r="D366" s="582"/>
      <c r="E366" s="582"/>
      <c r="F366" s="582"/>
      <c r="G366" s="583"/>
      <c r="H366" s="584" t="s">
        <v>33</v>
      </c>
      <c r="I366" s="584"/>
      <c r="J366" s="321" t="s">
        <v>134</v>
      </c>
      <c r="K366" s="149" t="s">
        <v>755</v>
      </c>
      <c r="L366" s="270"/>
    </row>
    <row r="367" spans="1:12" x14ac:dyDescent="0.2">
      <c r="B367" s="581" t="s">
        <v>1068</v>
      </c>
      <c r="C367" s="582"/>
      <c r="D367" s="582"/>
      <c r="E367" s="582"/>
      <c r="F367" s="582"/>
      <c r="G367" s="583"/>
      <c r="H367" s="576">
        <v>772.80000000000007</v>
      </c>
      <c r="I367" s="577"/>
      <c r="J367" s="89" t="s">
        <v>32</v>
      </c>
      <c r="K367" s="149" t="s">
        <v>755</v>
      </c>
      <c r="L367" s="270"/>
    </row>
    <row r="368" spans="1:12" x14ac:dyDescent="0.2">
      <c r="A368" s="149" t="s">
        <v>571</v>
      </c>
      <c r="B368" s="585" t="s">
        <v>135</v>
      </c>
      <c r="C368" s="586"/>
      <c r="D368" s="586"/>
      <c r="E368" s="586"/>
      <c r="F368" s="586"/>
      <c r="G368" s="587"/>
      <c r="H368" s="588">
        <v>772.80000000000007</v>
      </c>
      <c r="I368" s="589"/>
      <c r="J368" s="90"/>
      <c r="K368" s="149" t="s">
        <v>755</v>
      </c>
      <c r="L368" s="270"/>
    </row>
    <row r="369" spans="1:12" x14ac:dyDescent="0.2">
      <c r="B369" s="338" t="s">
        <v>429</v>
      </c>
      <c r="C369" s="523"/>
      <c r="D369" s="93" t="s">
        <v>485</v>
      </c>
      <c r="E369" s="93"/>
      <c r="F369" s="93"/>
      <c r="G369" s="93"/>
      <c r="H369" s="93"/>
      <c r="I369" s="93"/>
      <c r="J369" s="94"/>
      <c r="K369" s="149" t="s">
        <v>755</v>
      </c>
      <c r="L369" s="270"/>
    </row>
    <row r="370" spans="1:12" x14ac:dyDescent="0.2">
      <c r="B370" s="499" t="s">
        <v>572</v>
      </c>
      <c r="C370" s="499">
        <v>99059</v>
      </c>
      <c r="D370" s="600" t="s">
        <v>1088</v>
      </c>
      <c r="E370" s="601"/>
      <c r="F370" s="601"/>
      <c r="G370" s="601"/>
      <c r="H370" s="601"/>
      <c r="I370" s="602"/>
      <c r="J370" s="499" t="s">
        <v>104</v>
      </c>
      <c r="K370" s="149" t="s">
        <v>755</v>
      </c>
      <c r="L370" s="270"/>
    </row>
    <row r="371" spans="1:12" x14ac:dyDescent="0.2">
      <c r="B371" s="608" t="s">
        <v>130</v>
      </c>
      <c r="C371" s="609"/>
      <c r="D371" s="609"/>
      <c r="E371" s="609"/>
      <c r="F371" s="609"/>
      <c r="G371" s="610"/>
      <c r="H371" s="611" t="s">
        <v>33</v>
      </c>
      <c r="I371" s="611"/>
      <c r="J371" s="495" t="s">
        <v>134</v>
      </c>
      <c r="K371" s="149" t="s">
        <v>755</v>
      </c>
      <c r="L371" s="270"/>
    </row>
    <row r="372" spans="1:12" ht="109.5" customHeight="1" x14ac:dyDescent="0.2">
      <c r="B372" s="627" t="s">
        <v>754</v>
      </c>
      <c r="C372" s="628"/>
      <c r="D372" s="628"/>
      <c r="E372" s="628"/>
      <c r="F372" s="628"/>
      <c r="G372" s="629"/>
      <c r="H372" s="612">
        <v>52.04</v>
      </c>
      <c r="I372" s="613"/>
      <c r="J372" s="500" t="s">
        <v>32</v>
      </c>
      <c r="K372" s="149" t="s">
        <v>755</v>
      </c>
      <c r="L372" s="270"/>
    </row>
    <row r="373" spans="1:12" x14ac:dyDescent="0.2">
      <c r="A373" s="149" t="s">
        <v>572</v>
      </c>
      <c r="B373" s="616" t="s">
        <v>135</v>
      </c>
      <c r="C373" s="617"/>
      <c r="D373" s="617"/>
      <c r="E373" s="617"/>
      <c r="F373" s="617"/>
      <c r="G373" s="618"/>
      <c r="H373" s="614">
        <v>52.04</v>
      </c>
      <c r="I373" s="615"/>
      <c r="J373" s="497"/>
      <c r="K373" s="149" t="s">
        <v>755</v>
      </c>
      <c r="L373" s="270"/>
    </row>
    <row r="374" spans="1:12" ht="12.75" customHeight="1" x14ac:dyDescent="0.2">
      <c r="B374" s="338" t="s">
        <v>430</v>
      </c>
      <c r="C374" s="523"/>
      <c r="D374" s="93" t="s">
        <v>487</v>
      </c>
      <c r="E374" s="93"/>
      <c r="F374" s="93"/>
      <c r="G374" s="93"/>
      <c r="H374" s="93"/>
      <c r="I374" s="93"/>
      <c r="J374" s="94"/>
      <c r="K374" s="149" t="s">
        <v>755</v>
      </c>
      <c r="L374" s="270"/>
    </row>
    <row r="375" spans="1:12" x14ac:dyDescent="0.2">
      <c r="B375" s="499" t="s">
        <v>573</v>
      </c>
      <c r="C375" s="499">
        <v>98524</v>
      </c>
      <c r="D375" s="600" t="s">
        <v>1093</v>
      </c>
      <c r="E375" s="601"/>
      <c r="F375" s="601"/>
      <c r="G375" s="601"/>
      <c r="H375" s="601"/>
      <c r="I375" s="602"/>
      <c r="J375" s="499" t="s">
        <v>38</v>
      </c>
      <c r="K375" s="149" t="s">
        <v>755</v>
      </c>
      <c r="L375" s="270"/>
    </row>
    <row r="376" spans="1:12" x14ac:dyDescent="0.2">
      <c r="B376" s="608" t="s">
        <v>130</v>
      </c>
      <c r="C376" s="609"/>
      <c r="D376" s="609"/>
      <c r="E376" s="609"/>
      <c r="F376" s="609"/>
      <c r="G376" s="610"/>
      <c r="H376" s="611" t="s">
        <v>33</v>
      </c>
      <c r="I376" s="611"/>
      <c r="J376" s="495" t="s">
        <v>134</v>
      </c>
      <c r="K376" s="149" t="s">
        <v>755</v>
      </c>
      <c r="L376" s="270"/>
    </row>
    <row r="377" spans="1:12" x14ac:dyDescent="0.2">
      <c r="B377" s="608" t="s">
        <v>756</v>
      </c>
      <c r="C377" s="609"/>
      <c r="D377" s="609"/>
      <c r="E377" s="609"/>
      <c r="F377" s="609"/>
      <c r="G377" s="610"/>
      <c r="H377" s="612">
        <v>43.595999999999997</v>
      </c>
      <c r="I377" s="613"/>
      <c r="J377" s="500" t="s">
        <v>32</v>
      </c>
      <c r="K377" s="149" t="s">
        <v>755</v>
      </c>
      <c r="L377" s="270"/>
    </row>
    <row r="378" spans="1:12" x14ac:dyDescent="0.2">
      <c r="A378" s="149" t="s">
        <v>573</v>
      </c>
      <c r="B378" s="616" t="s">
        <v>135</v>
      </c>
      <c r="C378" s="617"/>
      <c r="D378" s="617"/>
      <c r="E378" s="617"/>
      <c r="F378" s="617"/>
      <c r="G378" s="618"/>
      <c r="H378" s="614">
        <v>43.595999999999997</v>
      </c>
      <c r="I378" s="615"/>
      <c r="J378" s="497"/>
      <c r="K378" s="149" t="s">
        <v>755</v>
      </c>
      <c r="L378" s="270"/>
    </row>
    <row r="379" spans="1:12" ht="12.75" customHeight="1" x14ac:dyDescent="0.2">
      <c r="B379" s="338" t="s">
        <v>480</v>
      </c>
      <c r="C379" s="523"/>
      <c r="D379" s="93" t="s">
        <v>488</v>
      </c>
      <c r="E379" s="93"/>
      <c r="F379" s="93"/>
      <c r="G379" s="93"/>
      <c r="H379" s="93"/>
      <c r="I379" s="93"/>
      <c r="J379" s="94"/>
      <c r="K379" s="149" t="s">
        <v>755</v>
      </c>
      <c r="L379" s="270"/>
    </row>
    <row r="380" spans="1:12" ht="12.75" customHeight="1" x14ac:dyDescent="0.2">
      <c r="B380" s="95" t="s">
        <v>585</v>
      </c>
      <c r="C380" s="524"/>
      <c r="D380" s="97" t="s">
        <v>489</v>
      </c>
      <c r="E380" s="97"/>
      <c r="F380" s="97"/>
      <c r="G380" s="97"/>
      <c r="H380" s="97"/>
      <c r="I380" s="97"/>
      <c r="J380" s="98"/>
      <c r="K380" s="149" t="s">
        <v>755</v>
      </c>
      <c r="L380" s="270"/>
    </row>
    <row r="381" spans="1:12" ht="12.75" customHeight="1" x14ac:dyDescent="0.2">
      <c r="B381" s="498" t="s">
        <v>586</v>
      </c>
      <c r="C381" s="498">
        <v>101174</v>
      </c>
      <c r="D381" s="600" t="s">
        <v>1104</v>
      </c>
      <c r="E381" s="601"/>
      <c r="F381" s="601"/>
      <c r="G381" s="601"/>
      <c r="H381" s="601"/>
      <c r="I381" s="602"/>
      <c r="J381" s="499" t="s">
        <v>104</v>
      </c>
      <c r="K381" s="149" t="s">
        <v>755</v>
      </c>
      <c r="L381" s="270"/>
    </row>
    <row r="382" spans="1:12" ht="12.75" customHeight="1" x14ac:dyDescent="0.2">
      <c r="B382" s="608" t="s">
        <v>130</v>
      </c>
      <c r="C382" s="609"/>
      <c r="D382" s="609"/>
      <c r="E382" s="609"/>
      <c r="F382" s="609"/>
      <c r="G382" s="610"/>
      <c r="H382" s="611" t="s">
        <v>136</v>
      </c>
      <c r="I382" s="611"/>
      <c r="J382" s="495" t="s">
        <v>134</v>
      </c>
      <c r="K382" s="149" t="s">
        <v>755</v>
      </c>
      <c r="L382" s="270"/>
    </row>
    <row r="383" spans="1:12" ht="12.75" customHeight="1" x14ac:dyDescent="0.2">
      <c r="B383" s="608" t="s">
        <v>758</v>
      </c>
      <c r="C383" s="609"/>
      <c r="D383" s="609"/>
      <c r="E383" s="609"/>
      <c r="F383" s="609"/>
      <c r="G383" s="610"/>
      <c r="H383" s="646">
        <v>138</v>
      </c>
      <c r="I383" s="647"/>
      <c r="J383" s="496" t="s">
        <v>724</v>
      </c>
      <c r="K383" s="149" t="s">
        <v>755</v>
      </c>
      <c r="L383" s="270"/>
    </row>
    <row r="384" spans="1:12" ht="12.75" customHeight="1" x14ac:dyDescent="0.2">
      <c r="A384" s="149" t="s">
        <v>586</v>
      </c>
      <c r="B384" s="616" t="s">
        <v>135</v>
      </c>
      <c r="C384" s="617"/>
      <c r="D384" s="617"/>
      <c r="E384" s="617"/>
      <c r="F384" s="617"/>
      <c r="G384" s="618"/>
      <c r="H384" s="614">
        <v>138</v>
      </c>
      <c r="I384" s="615"/>
      <c r="J384" s="497"/>
      <c r="K384" s="149" t="s">
        <v>755</v>
      </c>
      <c r="L384" s="270"/>
    </row>
    <row r="385" spans="1:12" ht="12.75" customHeight="1" x14ac:dyDescent="0.2">
      <c r="B385" s="498" t="s">
        <v>690</v>
      </c>
      <c r="C385" s="498">
        <v>103670</v>
      </c>
      <c r="D385" s="600" t="s">
        <v>1107</v>
      </c>
      <c r="E385" s="601"/>
      <c r="F385" s="601"/>
      <c r="G385" s="601"/>
      <c r="H385" s="601"/>
      <c r="I385" s="602"/>
      <c r="J385" s="499" t="s">
        <v>1096</v>
      </c>
      <c r="K385" s="149" t="s">
        <v>755</v>
      </c>
      <c r="L385" s="270"/>
    </row>
    <row r="386" spans="1:12" ht="12.75" customHeight="1" x14ac:dyDescent="0.2">
      <c r="B386" s="608" t="s">
        <v>130</v>
      </c>
      <c r="C386" s="609"/>
      <c r="D386" s="609"/>
      <c r="E386" s="609"/>
      <c r="F386" s="609"/>
      <c r="G386" s="610"/>
      <c r="H386" s="611" t="s">
        <v>719</v>
      </c>
      <c r="I386" s="611"/>
      <c r="J386" s="495" t="s">
        <v>134</v>
      </c>
      <c r="K386" s="149" t="s">
        <v>755</v>
      </c>
      <c r="L386" s="270"/>
    </row>
    <row r="387" spans="1:12" ht="12.75" customHeight="1" x14ac:dyDescent="0.2">
      <c r="B387" s="608" t="s">
        <v>757</v>
      </c>
      <c r="C387" s="609"/>
      <c r="D387" s="609"/>
      <c r="E387" s="609"/>
      <c r="F387" s="609"/>
      <c r="G387" s="610"/>
      <c r="H387" s="612">
        <v>6.7740591593029915</v>
      </c>
      <c r="I387" s="613"/>
      <c r="J387" s="500" t="s">
        <v>719</v>
      </c>
      <c r="K387" s="149" t="s">
        <v>755</v>
      </c>
      <c r="L387" s="270"/>
    </row>
    <row r="388" spans="1:12" ht="12.75" customHeight="1" x14ac:dyDescent="0.2">
      <c r="A388" s="149" t="s">
        <v>690</v>
      </c>
      <c r="B388" s="616" t="s">
        <v>135</v>
      </c>
      <c r="C388" s="617"/>
      <c r="D388" s="617"/>
      <c r="E388" s="617"/>
      <c r="F388" s="617"/>
      <c r="G388" s="618"/>
      <c r="H388" s="614">
        <v>6.7740591593029915</v>
      </c>
      <c r="I388" s="615"/>
      <c r="J388" s="497"/>
      <c r="K388" s="149" t="s">
        <v>755</v>
      </c>
      <c r="L388" s="270"/>
    </row>
    <row r="389" spans="1:12" ht="12.75" customHeight="1" x14ac:dyDescent="0.2">
      <c r="B389" s="498" t="s">
        <v>691</v>
      </c>
      <c r="C389" s="498">
        <v>95601</v>
      </c>
      <c r="D389" s="600" t="s">
        <v>1109</v>
      </c>
      <c r="E389" s="601"/>
      <c r="F389" s="601"/>
      <c r="G389" s="601"/>
      <c r="H389" s="601"/>
      <c r="I389" s="602"/>
      <c r="J389" s="499" t="s">
        <v>101</v>
      </c>
      <c r="K389" s="149" t="s">
        <v>755</v>
      </c>
      <c r="L389" s="270"/>
    </row>
    <row r="390" spans="1:12" ht="12.75" customHeight="1" x14ac:dyDescent="0.2">
      <c r="B390" s="608" t="s">
        <v>130</v>
      </c>
      <c r="C390" s="609"/>
      <c r="D390" s="609"/>
      <c r="E390" s="609"/>
      <c r="F390" s="609"/>
      <c r="G390" s="610"/>
      <c r="H390" s="611" t="s">
        <v>33</v>
      </c>
      <c r="I390" s="611"/>
      <c r="J390" s="495" t="s">
        <v>134</v>
      </c>
      <c r="K390" s="149" t="s">
        <v>755</v>
      </c>
      <c r="L390" s="270"/>
    </row>
    <row r="391" spans="1:12" ht="12.75" customHeight="1" x14ac:dyDescent="0.2">
      <c r="B391" s="608" t="s">
        <v>758</v>
      </c>
      <c r="C391" s="609"/>
      <c r="D391" s="609"/>
      <c r="E391" s="609"/>
      <c r="F391" s="609"/>
      <c r="G391" s="610"/>
      <c r="H391" s="612">
        <v>23</v>
      </c>
      <c r="I391" s="613"/>
      <c r="J391" s="500" t="s">
        <v>32</v>
      </c>
      <c r="K391" s="149" t="s">
        <v>755</v>
      </c>
      <c r="L391" s="270"/>
    </row>
    <row r="392" spans="1:12" ht="12.75" customHeight="1" x14ac:dyDescent="0.2">
      <c r="A392" s="149" t="s">
        <v>691</v>
      </c>
      <c r="B392" s="616" t="s">
        <v>135</v>
      </c>
      <c r="C392" s="617"/>
      <c r="D392" s="617"/>
      <c r="E392" s="617"/>
      <c r="F392" s="617"/>
      <c r="G392" s="618"/>
      <c r="H392" s="614">
        <v>23</v>
      </c>
      <c r="I392" s="615"/>
      <c r="J392" s="497"/>
      <c r="K392" s="149" t="s">
        <v>755</v>
      </c>
      <c r="L392" s="270"/>
    </row>
    <row r="393" spans="1:12" ht="12.75" customHeight="1" x14ac:dyDescent="0.2">
      <c r="B393" s="498" t="s">
        <v>692</v>
      </c>
      <c r="C393" s="498">
        <v>96543</v>
      </c>
      <c r="D393" s="600" t="s">
        <v>1112</v>
      </c>
      <c r="E393" s="601"/>
      <c r="F393" s="601"/>
      <c r="G393" s="601"/>
      <c r="H393" s="601"/>
      <c r="I393" s="602"/>
      <c r="J393" s="499" t="s">
        <v>717</v>
      </c>
      <c r="K393" s="149" t="s">
        <v>755</v>
      </c>
      <c r="L393" s="270"/>
    </row>
    <row r="394" spans="1:12" ht="12.75" customHeight="1" x14ac:dyDescent="0.2">
      <c r="B394" s="608" t="s">
        <v>130</v>
      </c>
      <c r="C394" s="609"/>
      <c r="D394" s="609"/>
      <c r="E394" s="609"/>
      <c r="F394" s="609"/>
      <c r="G394" s="610"/>
      <c r="H394" s="611" t="s">
        <v>717</v>
      </c>
      <c r="I394" s="611"/>
      <c r="J394" s="495" t="s">
        <v>134</v>
      </c>
      <c r="K394" s="149" t="s">
        <v>755</v>
      </c>
      <c r="L394" s="270"/>
    </row>
    <row r="395" spans="1:12" ht="12.75" customHeight="1" x14ac:dyDescent="0.2">
      <c r="B395" s="608" t="s">
        <v>758</v>
      </c>
      <c r="C395" s="609"/>
      <c r="D395" s="609"/>
      <c r="E395" s="609"/>
      <c r="F395" s="609"/>
      <c r="G395" s="610"/>
      <c r="H395" s="612">
        <v>52.9</v>
      </c>
      <c r="I395" s="613"/>
      <c r="J395" s="500" t="s">
        <v>718</v>
      </c>
      <c r="K395" s="149" t="s">
        <v>755</v>
      </c>
      <c r="L395" s="270"/>
    </row>
    <row r="396" spans="1:12" ht="12.75" customHeight="1" x14ac:dyDescent="0.2">
      <c r="A396" s="149" t="s">
        <v>692</v>
      </c>
      <c r="B396" s="616" t="s">
        <v>135</v>
      </c>
      <c r="C396" s="617"/>
      <c r="D396" s="617"/>
      <c r="E396" s="617"/>
      <c r="F396" s="617"/>
      <c r="G396" s="618"/>
      <c r="H396" s="614">
        <v>52.9</v>
      </c>
      <c r="I396" s="615"/>
      <c r="J396" s="497"/>
      <c r="K396" s="149" t="s">
        <v>755</v>
      </c>
      <c r="L396" s="270"/>
    </row>
    <row r="397" spans="1:12" ht="12.75" customHeight="1" x14ac:dyDescent="0.2">
      <c r="B397" s="498" t="s">
        <v>693</v>
      </c>
      <c r="C397" s="498">
        <v>96546</v>
      </c>
      <c r="D397" s="600" t="s">
        <v>1115</v>
      </c>
      <c r="E397" s="601"/>
      <c r="F397" s="601"/>
      <c r="G397" s="601"/>
      <c r="H397" s="601"/>
      <c r="I397" s="602"/>
      <c r="J397" s="499" t="s">
        <v>717</v>
      </c>
      <c r="K397" s="149" t="s">
        <v>755</v>
      </c>
      <c r="L397" s="270"/>
    </row>
    <row r="398" spans="1:12" ht="12.75" customHeight="1" x14ac:dyDescent="0.2">
      <c r="B398" s="608" t="s">
        <v>130</v>
      </c>
      <c r="C398" s="609"/>
      <c r="D398" s="609"/>
      <c r="E398" s="609"/>
      <c r="F398" s="609"/>
      <c r="G398" s="610"/>
      <c r="H398" s="611" t="s">
        <v>717</v>
      </c>
      <c r="I398" s="611"/>
      <c r="J398" s="495" t="s">
        <v>134</v>
      </c>
      <c r="K398" s="149" t="s">
        <v>755</v>
      </c>
      <c r="L398" s="270"/>
    </row>
    <row r="399" spans="1:12" ht="12.75" customHeight="1" x14ac:dyDescent="0.2">
      <c r="B399" s="608" t="s">
        <v>758</v>
      </c>
      <c r="C399" s="609"/>
      <c r="D399" s="609"/>
      <c r="E399" s="609"/>
      <c r="F399" s="609"/>
      <c r="G399" s="610"/>
      <c r="H399" s="612">
        <v>70.959999999999994</v>
      </c>
      <c r="I399" s="613"/>
      <c r="J399" s="500" t="s">
        <v>718</v>
      </c>
      <c r="K399" s="149" t="s">
        <v>755</v>
      </c>
      <c r="L399" s="270"/>
    </row>
    <row r="400" spans="1:12" ht="12.75" customHeight="1" x14ac:dyDescent="0.2">
      <c r="A400" s="149" t="s">
        <v>693</v>
      </c>
      <c r="B400" s="616" t="s">
        <v>135</v>
      </c>
      <c r="C400" s="617"/>
      <c r="D400" s="617"/>
      <c r="E400" s="617"/>
      <c r="F400" s="617"/>
      <c r="G400" s="618"/>
      <c r="H400" s="614">
        <v>70.959999999999994</v>
      </c>
      <c r="I400" s="615"/>
      <c r="J400" s="497"/>
      <c r="K400" s="149" t="s">
        <v>755</v>
      </c>
      <c r="L400" s="270"/>
    </row>
    <row r="401" spans="1:12" ht="12.75" customHeight="1" x14ac:dyDescent="0.2">
      <c r="B401" s="95" t="s">
        <v>587</v>
      </c>
      <c r="C401" s="524"/>
      <c r="D401" s="97" t="s">
        <v>490</v>
      </c>
      <c r="E401" s="97"/>
      <c r="F401" s="97"/>
      <c r="G401" s="97"/>
      <c r="H401" s="97"/>
      <c r="I401" s="97"/>
      <c r="J401" s="98"/>
      <c r="K401" s="149" t="s">
        <v>755</v>
      </c>
      <c r="L401" s="270"/>
    </row>
    <row r="402" spans="1:12" ht="12.75" customHeight="1" x14ac:dyDescent="0.2">
      <c r="B402" s="498" t="s">
        <v>588</v>
      </c>
      <c r="C402" s="498">
        <v>96523</v>
      </c>
      <c r="D402" s="600" t="s">
        <v>1118</v>
      </c>
      <c r="E402" s="601"/>
      <c r="F402" s="601"/>
      <c r="G402" s="601"/>
      <c r="H402" s="601"/>
      <c r="I402" s="602"/>
      <c r="J402" s="499" t="s">
        <v>1096</v>
      </c>
      <c r="K402" s="149" t="s">
        <v>755</v>
      </c>
      <c r="L402" s="270"/>
    </row>
    <row r="403" spans="1:12" ht="12.75" customHeight="1" x14ac:dyDescent="0.2">
      <c r="B403" s="630" t="s">
        <v>130</v>
      </c>
      <c r="C403" s="630"/>
      <c r="D403" s="630"/>
      <c r="E403" s="630"/>
      <c r="F403" s="630"/>
      <c r="G403" s="525" t="s">
        <v>713</v>
      </c>
      <c r="H403" s="525" t="s">
        <v>714</v>
      </c>
      <c r="I403" s="526" t="s">
        <v>719</v>
      </c>
      <c r="J403" s="527" t="s">
        <v>134</v>
      </c>
      <c r="K403" s="149" t="s">
        <v>755</v>
      </c>
      <c r="L403" s="270"/>
    </row>
    <row r="404" spans="1:12" ht="24" customHeight="1" x14ac:dyDescent="0.2">
      <c r="B404" s="631" t="s">
        <v>715</v>
      </c>
      <c r="C404" s="631"/>
      <c r="D404" s="631"/>
      <c r="E404" s="631"/>
      <c r="F404" s="631"/>
      <c r="G404" s="194">
        <v>35.76</v>
      </c>
      <c r="H404" s="194">
        <v>1.6</v>
      </c>
      <c r="I404" s="512">
        <v>57.216000000000001</v>
      </c>
      <c r="J404" s="511" t="s">
        <v>759</v>
      </c>
      <c r="K404" s="149" t="s">
        <v>755</v>
      </c>
      <c r="L404" s="270"/>
    </row>
    <row r="405" spans="1:12" ht="12.75" customHeight="1" x14ac:dyDescent="0.2">
      <c r="A405" s="149" t="s">
        <v>588</v>
      </c>
      <c r="B405" s="616" t="s">
        <v>135</v>
      </c>
      <c r="C405" s="617"/>
      <c r="D405" s="617"/>
      <c r="E405" s="617"/>
      <c r="F405" s="617"/>
      <c r="G405" s="617"/>
      <c r="H405" s="618"/>
      <c r="I405" s="510">
        <v>57.216000000000001</v>
      </c>
      <c r="J405" s="497"/>
      <c r="K405" s="149" t="s">
        <v>755</v>
      </c>
      <c r="L405" s="270"/>
    </row>
    <row r="406" spans="1:12" ht="12.75" customHeight="1" x14ac:dyDescent="0.2">
      <c r="B406" s="498" t="s">
        <v>589</v>
      </c>
      <c r="C406" s="498">
        <v>96617</v>
      </c>
      <c r="D406" s="600" t="s">
        <v>1120</v>
      </c>
      <c r="E406" s="601"/>
      <c r="F406" s="601"/>
      <c r="G406" s="601"/>
      <c r="H406" s="601"/>
      <c r="I406" s="602"/>
      <c r="J406" s="499" t="s">
        <v>38</v>
      </c>
      <c r="K406" s="149" t="s">
        <v>755</v>
      </c>
      <c r="L406" s="270"/>
    </row>
    <row r="407" spans="1:12" ht="12.75" customHeight="1" x14ac:dyDescent="0.2">
      <c r="B407" s="608" t="s">
        <v>130</v>
      </c>
      <c r="C407" s="609"/>
      <c r="D407" s="609"/>
      <c r="E407" s="609"/>
      <c r="F407" s="609"/>
      <c r="G407" s="610"/>
      <c r="H407" s="611" t="s">
        <v>133</v>
      </c>
      <c r="I407" s="611"/>
      <c r="J407" s="495" t="s">
        <v>134</v>
      </c>
      <c r="K407" s="149" t="s">
        <v>755</v>
      </c>
      <c r="L407" s="270"/>
    </row>
    <row r="408" spans="1:12" ht="12.75" customHeight="1" x14ac:dyDescent="0.2">
      <c r="B408" s="634" t="s">
        <v>760</v>
      </c>
      <c r="C408" s="635"/>
      <c r="D408" s="636"/>
      <c r="E408" s="608" t="s">
        <v>972</v>
      </c>
      <c r="F408" s="609"/>
      <c r="G408" s="610"/>
      <c r="H408" s="612">
        <v>1.75</v>
      </c>
      <c r="I408" s="613"/>
      <c r="J408" s="632" t="s">
        <v>133</v>
      </c>
      <c r="K408" s="149" t="s">
        <v>755</v>
      </c>
      <c r="L408" s="270"/>
    </row>
    <row r="409" spans="1:12" ht="12.75" customHeight="1" x14ac:dyDescent="0.2">
      <c r="B409" s="637"/>
      <c r="C409" s="638"/>
      <c r="D409" s="639"/>
      <c r="E409" s="608" t="s">
        <v>973</v>
      </c>
      <c r="F409" s="609"/>
      <c r="G409" s="610"/>
      <c r="H409" s="612">
        <v>5</v>
      </c>
      <c r="I409" s="613"/>
      <c r="J409" s="633"/>
      <c r="K409" s="149" t="s">
        <v>755</v>
      </c>
      <c r="L409" s="270"/>
    </row>
    <row r="410" spans="1:12" ht="12.75" customHeight="1" x14ac:dyDescent="0.2">
      <c r="A410" s="384" t="s">
        <v>589</v>
      </c>
      <c r="B410" s="616" t="s">
        <v>135</v>
      </c>
      <c r="C410" s="617"/>
      <c r="D410" s="617"/>
      <c r="E410" s="617"/>
      <c r="F410" s="617"/>
      <c r="G410" s="618"/>
      <c r="H410" s="614">
        <v>6.75</v>
      </c>
      <c r="I410" s="615"/>
      <c r="J410" s="497"/>
      <c r="K410" s="149" t="s">
        <v>755</v>
      </c>
      <c r="L410" s="270"/>
    </row>
    <row r="411" spans="1:12" ht="25.5" customHeight="1" x14ac:dyDescent="0.2">
      <c r="B411" s="498" t="s">
        <v>590</v>
      </c>
      <c r="C411" s="498">
        <v>96540</v>
      </c>
      <c r="D411" s="600" t="s">
        <v>1123</v>
      </c>
      <c r="E411" s="601"/>
      <c r="F411" s="601"/>
      <c r="G411" s="601"/>
      <c r="H411" s="601"/>
      <c r="I411" s="602"/>
      <c r="J411" s="499" t="s">
        <v>38</v>
      </c>
      <c r="K411" s="149" t="s">
        <v>755</v>
      </c>
      <c r="L411" s="270"/>
    </row>
    <row r="412" spans="1:12" ht="12.75" customHeight="1" x14ac:dyDescent="0.2">
      <c r="B412" s="608" t="s">
        <v>130</v>
      </c>
      <c r="C412" s="609"/>
      <c r="D412" s="609"/>
      <c r="E412" s="609"/>
      <c r="F412" s="609"/>
      <c r="G412" s="610"/>
      <c r="H412" s="611" t="s">
        <v>133</v>
      </c>
      <c r="I412" s="611"/>
      <c r="J412" s="495" t="s">
        <v>134</v>
      </c>
      <c r="K412" s="149" t="s">
        <v>755</v>
      </c>
      <c r="L412" s="270"/>
    </row>
    <row r="413" spans="1:12" ht="12.75" customHeight="1" x14ac:dyDescent="0.2">
      <c r="B413" s="608" t="s">
        <v>974</v>
      </c>
      <c r="C413" s="609"/>
      <c r="D413" s="609"/>
      <c r="E413" s="609"/>
      <c r="F413" s="609"/>
      <c r="G413" s="610"/>
      <c r="H413" s="612">
        <v>35.76</v>
      </c>
      <c r="I413" s="613"/>
      <c r="J413" s="500" t="s">
        <v>133</v>
      </c>
      <c r="K413" s="149" t="s">
        <v>755</v>
      </c>
      <c r="L413" s="270"/>
    </row>
    <row r="414" spans="1:12" ht="12.75" customHeight="1" x14ac:dyDescent="0.2">
      <c r="A414" s="149" t="s">
        <v>590</v>
      </c>
      <c r="B414" s="616" t="s">
        <v>135</v>
      </c>
      <c r="C414" s="617"/>
      <c r="D414" s="617"/>
      <c r="E414" s="617"/>
      <c r="F414" s="617"/>
      <c r="G414" s="618"/>
      <c r="H414" s="614">
        <v>35.76</v>
      </c>
      <c r="I414" s="615"/>
      <c r="J414" s="497"/>
      <c r="K414" s="149" t="s">
        <v>755</v>
      </c>
      <c r="L414" s="270"/>
    </row>
    <row r="415" spans="1:12" ht="12.75" customHeight="1" x14ac:dyDescent="0.2">
      <c r="B415" s="498" t="s">
        <v>591</v>
      </c>
      <c r="C415" s="498">
        <v>96543</v>
      </c>
      <c r="D415" s="600" t="s">
        <v>1112</v>
      </c>
      <c r="E415" s="601"/>
      <c r="F415" s="601"/>
      <c r="G415" s="601"/>
      <c r="H415" s="601"/>
      <c r="I415" s="602"/>
      <c r="J415" s="499" t="s">
        <v>717</v>
      </c>
      <c r="K415" s="149" t="s">
        <v>755</v>
      </c>
      <c r="L415" s="270"/>
    </row>
    <row r="416" spans="1:12" ht="12.75" customHeight="1" x14ac:dyDescent="0.2">
      <c r="B416" s="608" t="s">
        <v>130</v>
      </c>
      <c r="C416" s="609"/>
      <c r="D416" s="609"/>
      <c r="E416" s="609"/>
      <c r="F416" s="609"/>
      <c r="G416" s="610"/>
      <c r="H416" s="611" t="s">
        <v>717</v>
      </c>
      <c r="I416" s="611"/>
      <c r="J416" s="495" t="s">
        <v>134</v>
      </c>
      <c r="K416" s="149" t="s">
        <v>755</v>
      </c>
      <c r="L416" s="270"/>
    </row>
    <row r="417" spans="1:12" ht="12.75" customHeight="1" x14ac:dyDescent="0.2">
      <c r="B417" s="608" t="s">
        <v>975</v>
      </c>
      <c r="C417" s="609"/>
      <c r="D417" s="609"/>
      <c r="E417" s="609"/>
      <c r="F417" s="609"/>
      <c r="G417" s="610"/>
      <c r="H417" s="612">
        <v>77.272727272727266</v>
      </c>
      <c r="I417" s="613"/>
      <c r="J417" s="500" t="s">
        <v>718</v>
      </c>
      <c r="K417" s="149" t="s">
        <v>755</v>
      </c>
      <c r="L417" s="270"/>
    </row>
    <row r="418" spans="1:12" ht="12.75" customHeight="1" x14ac:dyDescent="0.2">
      <c r="A418" s="149" t="s">
        <v>591</v>
      </c>
      <c r="B418" s="616" t="s">
        <v>135</v>
      </c>
      <c r="C418" s="617"/>
      <c r="D418" s="617"/>
      <c r="E418" s="617"/>
      <c r="F418" s="617"/>
      <c r="G418" s="618"/>
      <c r="H418" s="614">
        <v>77.272727272727266</v>
      </c>
      <c r="I418" s="615"/>
      <c r="J418" s="497"/>
      <c r="K418" s="149" t="s">
        <v>755</v>
      </c>
      <c r="L418" s="270"/>
    </row>
    <row r="419" spans="1:12" ht="12.75" customHeight="1" x14ac:dyDescent="0.2">
      <c r="B419" s="498" t="s">
        <v>694</v>
      </c>
      <c r="C419" s="498">
        <v>96545</v>
      </c>
      <c r="D419" s="600" t="s">
        <v>1143</v>
      </c>
      <c r="E419" s="601"/>
      <c r="F419" s="601"/>
      <c r="G419" s="601"/>
      <c r="H419" s="601"/>
      <c r="I419" s="602"/>
      <c r="J419" s="499" t="s">
        <v>717</v>
      </c>
      <c r="K419" s="149" t="s">
        <v>755</v>
      </c>
      <c r="L419" s="270"/>
    </row>
    <row r="420" spans="1:12" ht="12.75" customHeight="1" x14ac:dyDescent="0.2">
      <c r="B420" s="608" t="s">
        <v>130</v>
      </c>
      <c r="C420" s="609"/>
      <c r="D420" s="609"/>
      <c r="E420" s="609"/>
      <c r="F420" s="609"/>
      <c r="G420" s="610"/>
      <c r="H420" s="611" t="s">
        <v>717</v>
      </c>
      <c r="I420" s="611"/>
      <c r="J420" s="495" t="s">
        <v>134</v>
      </c>
      <c r="K420" s="149" t="s">
        <v>755</v>
      </c>
      <c r="L420" s="270"/>
    </row>
    <row r="421" spans="1:12" ht="12.75" customHeight="1" x14ac:dyDescent="0.2">
      <c r="B421" s="608" t="s">
        <v>975</v>
      </c>
      <c r="C421" s="609"/>
      <c r="D421" s="609"/>
      <c r="E421" s="609"/>
      <c r="F421" s="609"/>
      <c r="G421" s="610"/>
      <c r="H421" s="612">
        <v>18.999999999999996</v>
      </c>
      <c r="I421" s="613"/>
      <c r="J421" s="500" t="s">
        <v>718</v>
      </c>
      <c r="K421" s="149" t="s">
        <v>755</v>
      </c>
      <c r="L421" s="270"/>
    </row>
    <row r="422" spans="1:12" ht="12.75" customHeight="1" x14ac:dyDescent="0.2">
      <c r="A422" s="149" t="s">
        <v>694</v>
      </c>
      <c r="B422" s="616" t="s">
        <v>135</v>
      </c>
      <c r="C422" s="617"/>
      <c r="D422" s="617"/>
      <c r="E422" s="617"/>
      <c r="F422" s="617"/>
      <c r="G422" s="618"/>
      <c r="H422" s="614">
        <v>18.999999999999996</v>
      </c>
      <c r="I422" s="615"/>
      <c r="J422" s="497"/>
      <c r="K422" s="149" t="s">
        <v>755</v>
      </c>
      <c r="L422" s="270"/>
    </row>
    <row r="423" spans="1:12" ht="12.75" customHeight="1" x14ac:dyDescent="0.2">
      <c r="B423" s="498" t="s">
        <v>695</v>
      </c>
      <c r="C423" s="498">
        <v>96546</v>
      </c>
      <c r="D423" s="600" t="s">
        <v>1115</v>
      </c>
      <c r="E423" s="601"/>
      <c r="F423" s="601"/>
      <c r="G423" s="601"/>
      <c r="H423" s="601"/>
      <c r="I423" s="602"/>
      <c r="J423" s="499" t="s">
        <v>717</v>
      </c>
      <c r="K423" s="149" t="s">
        <v>755</v>
      </c>
      <c r="L423" s="270"/>
    </row>
    <row r="424" spans="1:12" ht="12.75" customHeight="1" x14ac:dyDescent="0.2">
      <c r="B424" s="608" t="s">
        <v>130</v>
      </c>
      <c r="C424" s="609"/>
      <c r="D424" s="609"/>
      <c r="E424" s="609"/>
      <c r="F424" s="609"/>
      <c r="G424" s="610"/>
      <c r="H424" s="611" t="s">
        <v>717</v>
      </c>
      <c r="I424" s="611"/>
      <c r="J424" s="495" t="s">
        <v>134</v>
      </c>
      <c r="K424" s="149" t="s">
        <v>755</v>
      </c>
      <c r="L424" s="270"/>
    </row>
    <row r="425" spans="1:12" ht="12.75" customHeight="1" x14ac:dyDescent="0.2">
      <c r="B425" s="608" t="s">
        <v>975</v>
      </c>
      <c r="C425" s="609"/>
      <c r="D425" s="609"/>
      <c r="E425" s="609"/>
      <c r="F425" s="609"/>
      <c r="G425" s="610"/>
      <c r="H425" s="612">
        <v>60.363636363636367</v>
      </c>
      <c r="I425" s="613"/>
      <c r="J425" s="500" t="s">
        <v>718</v>
      </c>
      <c r="K425" s="149" t="s">
        <v>755</v>
      </c>
      <c r="L425" s="270"/>
    </row>
    <row r="426" spans="1:12" ht="12.75" customHeight="1" x14ac:dyDescent="0.2">
      <c r="A426" s="149" t="s">
        <v>695</v>
      </c>
      <c r="B426" s="616" t="s">
        <v>135</v>
      </c>
      <c r="C426" s="617"/>
      <c r="D426" s="617"/>
      <c r="E426" s="617"/>
      <c r="F426" s="617"/>
      <c r="G426" s="618"/>
      <c r="H426" s="614">
        <v>60.363636363636367</v>
      </c>
      <c r="I426" s="615"/>
      <c r="J426" s="497"/>
      <c r="K426" s="149" t="s">
        <v>755</v>
      </c>
      <c r="L426" s="270"/>
    </row>
    <row r="427" spans="1:12" ht="12.75" customHeight="1" x14ac:dyDescent="0.2">
      <c r="B427" s="498" t="s">
        <v>696</v>
      </c>
      <c r="C427" s="498">
        <v>96547</v>
      </c>
      <c r="D427" s="600" t="s">
        <v>1182</v>
      </c>
      <c r="E427" s="601"/>
      <c r="F427" s="601"/>
      <c r="G427" s="601"/>
      <c r="H427" s="601"/>
      <c r="I427" s="602"/>
      <c r="J427" s="499" t="s">
        <v>717</v>
      </c>
      <c r="K427" s="149" t="s">
        <v>755</v>
      </c>
      <c r="L427" s="270"/>
    </row>
    <row r="428" spans="1:12" ht="12.75" customHeight="1" x14ac:dyDescent="0.2">
      <c r="B428" s="608" t="s">
        <v>130</v>
      </c>
      <c r="C428" s="609"/>
      <c r="D428" s="609"/>
      <c r="E428" s="609"/>
      <c r="F428" s="609"/>
      <c r="G428" s="610"/>
      <c r="H428" s="611" t="s">
        <v>717</v>
      </c>
      <c r="I428" s="611"/>
      <c r="J428" s="495" t="s">
        <v>134</v>
      </c>
      <c r="K428" s="149" t="s">
        <v>755</v>
      </c>
      <c r="L428" s="270"/>
    </row>
    <row r="429" spans="1:12" ht="12.75" customHeight="1" x14ac:dyDescent="0.2">
      <c r="B429" s="608" t="s">
        <v>975</v>
      </c>
      <c r="C429" s="609"/>
      <c r="D429" s="609"/>
      <c r="E429" s="609"/>
      <c r="F429" s="609"/>
      <c r="G429" s="610"/>
      <c r="H429" s="612">
        <v>120.27272727272727</v>
      </c>
      <c r="I429" s="613"/>
      <c r="J429" s="500" t="s">
        <v>718</v>
      </c>
      <c r="K429" s="149" t="s">
        <v>755</v>
      </c>
      <c r="L429" s="270"/>
    </row>
    <row r="430" spans="1:12" ht="12.75" customHeight="1" x14ac:dyDescent="0.2">
      <c r="A430" s="149" t="s">
        <v>696</v>
      </c>
      <c r="B430" s="616" t="s">
        <v>135</v>
      </c>
      <c r="C430" s="617"/>
      <c r="D430" s="617"/>
      <c r="E430" s="617"/>
      <c r="F430" s="617"/>
      <c r="G430" s="618"/>
      <c r="H430" s="614">
        <v>120.27272727272727</v>
      </c>
      <c r="I430" s="615"/>
      <c r="J430" s="497"/>
      <c r="K430" s="149" t="s">
        <v>755</v>
      </c>
      <c r="L430" s="270"/>
    </row>
    <row r="431" spans="1:12" ht="12.75" customHeight="1" x14ac:dyDescent="0.2">
      <c r="B431" s="498" t="s">
        <v>775</v>
      </c>
      <c r="C431" s="498">
        <v>94965</v>
      </c>
      <c r="D431" s="600" t="s">
        <v>1126</v>
      </c>
      <c r="E431" s="601"/>
      <c r="F431" s="601"/>
      <c r="G431" s="601"/>
      <c r="H431" s="601"/>
      <c r="I431" s="602"/>
      <c r="J431" s="499" t="s">
        <v>1096</v>
      </c>
      <c r="K431" s="149" t="s">
        <v>755</v>
      </c>
      <c r="L431" s="270"/>
    </row>
    <row r="432" spans="1:12" ht="12.75" customHeight="1" x14ac:dyDescent="0.2">
      <c r="B432" s="608" t="s">
        <v>130</v>
      </c>
      <c r="C432" s="609"/>
      <c r="D432" s="609"/>
      <c r="E432" s="609"/>
      <c r="F432" s="609"/>
      <c r="G432" s="610"/>
      <c r="H432" s="611" t="s">
        <v>719</v>
      </c>
      <c r="I432" s="611"/>
      <c r="J432" s="495" t="s">
        <v>134</v>
      </c>
      <c r="K432" s="149" t="s">
        <v>755</v>
      </c>
      <c r="L432" s="270"/>
    </row>
    <row r="433" spans="1:12" ht="12.75" customHeight="1" x14ac:dyDescent="0.2">
      <c r="B433" s="608" t="s">
        <v>974</v>
      </c>
      <c r="C433" s="609"/>
      <c r="D433" s="609"/>
      <c r="E433" s="609"/>
      <c r="F433" s="609"/>
      <c r="G433" s="610"/>
      <c r="H433" s="612">
        <v>35.76</v>
      </c>
      <c r="I433" s="613"/>
      <c r="J433" s="500" t="s">
        <v>719</v>
      </c>
      <c r="K433" s="149" t="s">
        <v>755</v>
      </c>
      <c r="L433" s="270"/>
    </row>
    <row r="434" spans="1:12" ht="12.75" customHeight="1" x14ac:dyDescent="0.2">
      <c r="A434" s="149" t="s">
        <v>775</v>
      </c>
      <c r="B434" s="616" t="s">
        <v>135</v>
      </c>
      <c r="C434" s="617"/>
      <c r="D434" s="617"/>
      <c r="E434" s="617"/>
      <c r="F434" s="617"/>
      <c r="G434" s="618"/>
      <c r="H434" s="614">
        <v>35.76</v>
      </c>
      <c r="I434" s="615"/>
      <c r="J434" s="497"/>
      <c r="K434" s="149" t="s">
        <v>755</v>
      </c>
      <c r="L434" s="270"/>
    </row>
    <row r="435" spans="1:12" ht="12.75" customHeight="1" x14ac:dyDescent="0.2">
      <c r="B435" s="498" t="s">
        <v>776</v>
      </c>
      <c r="C435" s="498">
        <v>103670</v>
      </c>
      <c r="D435" s="600" t="s">
        <v>1107</v>
      </c>
      <c r="E435" s="601"/>
      <c r="F435" s="601"/>
      <c r="G435" s="601"/>
      <c r="H435" s="601"/>
      <c r="I435" s="602"/>
      <c r="J435" s="499" t="s">
        <v>1096</v>
      </c>
      <c r="K435" s="149" t="s">
        <v>755</v>
      </c>
      <c r="L435" s="270"/>
    </row>
    <row r="436" spans="1:12" ht="12.75" customHeight="1" x14ac:dyDescent="0.2">
      <c r="B436" s="608" t="s">
        <v>130</v>
      </c>
      <c r="C436" s="609"/>
      <c r="D436" s="609"/>
      <c r="E436" s="609"/>
      <c r="F436" s="609"/>
      <c r="G436" s="610"/>
      <c r="H436" s="611" t="s">
        <v>719</v>
      </c>
      <c r="I436" s="611"/>
      <c r="J436" s="495" t="s">
        <v>134</v>
      </c>
      <c r="K436" s="149" t="s">
        <v>755</v>
      </c>
      <c r="L436" s="270"/>
    </row>
    <row r="437" spans="1:12" ht="12.75" customHeight="1" x14ac:dyDescent="0.2">
      <c r="B437" s="608" t="s">
        <v>725</v>
      </c>
      <c r="C437" s="609"/>
      <c r="D437" s="609"/>
      <c r="E437" s="609"/>
      <c r="F437" s="609"/>
      <c r="G437" s="610"/>
      <c r="H437" s="612">
        <v>35.76</v>
      </c>
      <c r="I437" s="613"/>
      <c r="J437" s="500" t="s">
        <v>719</v>
      </c>
      <c r="K437" s="149" t="s">
        <v>755</v>
      </c>
      <c r="L437" s="270"/>
    </row>
    <row r="438" spans="1:12" ht="12.75" customHeight="1" x14ac:dyDescent="0.2">
      <c r="A438" s="149" t="s">
        <v>776</v>
      </c>
      <c r="B438" s="616" t="s">
        <v>135</v>
      </c>
      <c r="C438" s="617"/>
      <c r="D438" s="617"/>
      <c r="E438" s="617"/>
      <c r="F438" s="617"/>
      <c r="G438" s="618"/>
      <c r="H438" s="614">
        <v>35.76</v>
      </c>
      <c r="I438" s="615"/>
      <c r="J438" s="497"/>
      <c r="K438" s="149" t="s">
        <v>755</v>
      </c>
      <c r="L438" s="270"/>
    </row>
    <row r="439" spans="1:12" ht="12.75" customHeight="1" x14ac:dyDescent="0.2">
      <c r="B439" s="498" t="s">
        <v>982</v>
      </c>
      <c r="C439" s="498">
        <v>98557</v>
      </c>
      <c r="D439" s="600" t="s">
        <v>1129</v>
      </c>
      <c r="E439" s="601"/>
      <c r="F439" s="601"/>
      <c r="G439" s="601"/>
      <c r="H439" s="601"/>
      <c r="I439" s="602"/>
      <c r="J439" s="499" t="s">
        <v>38</v>
      </c>
      <c r="K439" s="149" t="s">
        <v>755</v>
      </c>
      <c r="L439" s="270"/>
    </row>
    <row r="440" spans="1:12" ht="12.75" customHeight="1" x14ac:dyDescent="0.2">
      <c r="B440" s="608" t="s">
        <v>130</v>
      </c>
      <c r="C440" s="609"/>
      <c r="D440" s="609"/>
      <c r="E440" s="609"/>
      <c r="F440" s="609"/>
      <c r="G440" s="610"/>
      <c r="H440" s="611" t="s">
        <v>133</v>
      </c>
      <c r="I440" s="611"/>
      <c r="J440" s="495" t="s">
        <v>134</v>
      </c>
      <c r="K440" s="149" t="s">
        <v>755</v>
      </c>
      <c r="L440" s="270"/>
    </row>
    <row r="441" spans="1:12" ht="12.75" customHeight="1" x14ac:dyDescent="0.2">
      <c r="B441" s="608" t="s">
        <v>720</v>
      </c>
      <c r="C441" s="609"/>
      <c r="D441" s="609"/>
      <c r="E441" s="609"/>
      <c r="F441" s="609"/>
      <c r="G441" s="610"/>
      <c r="H441" s="612">
        <v>35.76</v>
      </c>
      <c r="I441" s="613"/>
      <c r="J441" s="500" t="s">
        <v>133</v>
      </c>
      <c r="K441" s="149" t="s">
        <v>755</v>
      </c>
      <c r="L441" s="270"/>
    </row>
    <row r="442" spans="1:12" ht="12.75" customHeight="1" x14ac:dyDescent="0.2">
      <c r="A442" s="149" t="s">
        <v>982</v>
      </c>
      <c r="B442" s="616" t="s">
        <v>135</v>
      </c>
      <c r="C442" s="617"/>
      <c r="D442" s="617"/>
      <c r="E442" s="617"/>
      <c r="F442" s="617"/>
      <c r="G442" s="618"/>
      <c r="H442" s="614">
        <v>35.76</v>
      </c>
      <c r="I442" s="615"/>
      <c r="J442" s="497"/>
      <c r="K442" s="149" t="s">
        <v>755</v>
      </c>
      <c r="L442" s="270"/>
    </row>
    <row r="443" spans="1:12" ht="12.75" customHeight="1" x14ac:dyDescent="0.2">
      <c r="B443" s="498" t="s">
        <v>983</v>
      </c>
      <c r="C443" s="498">
        <v>93382</v>
      </c>
      <c r="D443" s="600" t="s">
        <v>1132</v>
      </c>
      <c r="E443" s="601"/>
      <c r="F443" s="601"/>
      <c r="G443" s="601"/>
      <c r="H443" s="601"/>
      <c r="I443" s="602"/>
      <c r="J443" s="499" t="s">
        <v>1096</v>
      </c>
      <c r="K443" s="149" t="s">
        <v>755</v>
      </c>
      <c r="L443" s="270"/>
    </row>
    <row r="444" spans="1:12" ht="25.5" customHeight="1" x14ac:dyDescent="0.2">
      <c r="B444" s="630" t="s">
        <v>130</v>
      </c>
      <c r="C444" s="630"/>
      <c r="D444" s="630"/>
      <c r="E444" s="630"/>
      <c r="F444" s="630"/>
      <c r="G444" s="525" t="s">
        <v>721</v>
      </c>
      <c r="H444" s="525" t="s">
        <v>713</v>
      </c>
      <c r="I444" s="526" t="s">
        <v>719</v>
      </c>
      <c r="J444" s="527" t="s">
        <v>134</v>
      </c>
      <c r="K444" s="149" t="s">
        <v>755</v>
      </c>
      <c r="L444" s="270"/>
    </row>
    <row r="445" spans="1:12" ht="12.75" customHeight="1" x14ac:dyDescent="0.2">
      <c r="B445" s="631" t="s">
        <v>722</v>
      </c>
      <c r="C445" s="631"/>
      <c r="D445" s="631"/>
      <c r="E445" s="631"/>
      <c r="F445" s="631"/>
      <c r="G445" s="194">
        <v>57.216000000000001</v>
      </c>
      <c r="H445" s="194">
        <v>35.76</v>
      </c>
      <c r="I445" s="512">
        <v>21.456000000000003</v>
      </c>
      <c r="J445" s="495" t="s">
        <v>723</v>
      </c>
      <c r="K445" s="149" t="s">
        <v>755</v>
      </c>
      <c r="L445" s="270"/>
    </row>
    <row r="446" spans="1:12" ht="12.75" customHeight="1" x14ac:dyDescent="0.2">
      <c r="A446" s="149" t="s">
        <v>983</v>
      </c>
      <c r="B446" s="616" t="s">
        <v>135</v>
      </c>
      <c r="C446" s="617"/>
      <c r="D446" s="617"/>
      <c r="E446" s="617"/>
      <c r="F446" s="617"/>
      <c r="G446" s="617"/>
      <c r="H446" s="618"/>
      <c r="I446" s="510">
        <v>21.456000000000003</v>
      </c>
      <c r="J446" s="497"/>
      <c r="K446" s="149" t="s">
        <v>755</v>
      </c>
      <c r="L446" s="270"/>
    </row>
    <row r="447" spans="1:12" ht="12.75" customHeight="1" x14ac:dyDescent="0.2">
      <c r="B447" s="95" t="s">
        <v>592</v>
      </c>
      <c r="C447" s="524"/>
      <c r="D447" s="97" t="s">
        <v>689</v>
      </c>
      <c r="E447" s="97"/>
      <c r="F447" s="97"/>
      <c r="G447" s="97"/>
      <c r="H447" s="97"/>
      <c r="I447" s="97"/>
      <c r="J447" s="98"/>
      <c r="K447" s="149" t="s">
        <v>755</v>
      </c>
      <c r="L447" s="270"/>
    </row>
    <row r="448" spans="1:12" ht="12.75" customHeight="1" x14ac:dyDescent="0.2">
      <c r="B448" s="498" t="s">
        <v>593</v>
      </c>
      <c r="C448" s="498">
        <v>96527</v>
      </c>
      <c r="D448" s="600" t="s">
        <v>1135</v>
      </c>
      <c r="E448" s="601"/>
      <c r="F448" s="601"/>
      <c r="G448" s="601"/>
      <c r="H448" s="601"/>
      <c r="I448" s="602"/>
      <c r="J448" s="499" t="s">
        <v>1096</v>
      </c>
      <c r="K448" s="149" t="s">
        <v>755</v>
      </c>
      <c r="L448" s="270"/>
    </row>
    <row r="449" spans="1:12" ht="12.75" customHeight="1" x14ac:dyDescent="0.2">
      <c r="B449" s="630" t="s">
        <v>130</v>
      </c>
      <c r="C449" s="630"/>
      <c r="D449" s="630"/>
      <c r="E449" s="630"/>
      <c r="F449" s="630"/>
      <c r="G449" s="525" t="s">
        <v>713</v>
      </c>
      <c r="H449" s="525" t="s">
        <v>714</v>
      </c>
      <c r="I449" s="526" t="s">
        <v>719</v>
      </c>
      <c r="J449" s="527" t="s">
        <v>134</v>
      </c>
      <c r="K449" s="149" t="s">
        <v>755</v>
      </c>
      <c r="L449" s="270"/>
    </row>
    <row r="450" spans="1:12" ht="12.75" customHeight="1" x14ac:dyDescent="0.2">
      <c r="B450" s="631"/>
      <c r="C450" s="631"/>
      <c r="D450" s="631"/>
      <c r="E450" s="631"/>
      <c r="F450" s="631"/>
      <c r="G450" s="194">
        <v>1.62</v>
      </c>
      <c r="H450" s="194">
        <v>1.6</v>
      </c>
      <c r="I450" s="512">
        <v>2.5920000000000005</v>
      </c>
      <c r="J450" s="511" t="s">
        <v>716</v>
      </c>
      <c r="K450" s="149" t="s">
        <v>755</v>
      </c>
      <c r="L450" s="270"/>
    </row>
    <row r="451" spans="1:12" ht="12.75" customHeight="1" x14ac:dyDescent="0.2">
      <c r="A451" s="149" t="s">
        <v>593</v>
      </c>
      <c r="B451" s="616" t="s">
        <v>135</v>
      </c>
      <c r="C451" s="617"/>
      <c r="D451" s="617"/>
      <c r="E451" s="617"/>
      <c r="F451" s="617"/>
      <c r="G451" s="617"/>
      <c r="H451" s="618"/>
      <c r="I451" s="510">
        <v>2.5920000000000005</v>
      </c>
      <c r="J451" s="497"/>
      <c r="K451" s="149" t="s">
        <v>755</v>
      </c>
      <c r="L451" s="270"/>
    </row>
    <row r="452" spans="1:12" ht="25.5" customHeight="1" x14ac:dyDescent="0.2">
      <c r="B452" s="498" t="s">
        <v>594</v>
      </c>
      <c r="C452" s="498">
        <v>96542</v>
      </c>
      <c r="D452" s="600" t="s">
        <v>1137</v>
      </c>
      <c r="E452" s="601"/>
      <c r="F452" s="601"/>
      <c r="G452" s="601"/>
      <c r="H452" s="601"/>
      <c r="I452" s="602"/>
      <c r="J452" s="499" t="s">
        <v>38</v>
      </c>
      <c r="K452" s="149" t="s">
        <v>755</v>
      </c>
      <c r="L452" s="270"/>
    </row>
    <row r="453" spans="1:12" ht="12.75" customHeight="1" x14ac:dyDescent="0.2">
      <c r="B453" s="608" t="s">
        <v>130</v>
      </c>
      <c r="C453" s="609"/>
      <c r="D453" s="609"/>
      <c r="E453" s="609"/>
      <c r="F453" s="609"/>
      <c r="G453" s="610"/>
      <c r="H453" s="611" t="s">
        <v>133</v>
      </c>
      <c r="I453" s="611"/>
      <c r="J453" s="495" t="s">
        <v>134</v>
      </c>
      <c r="K453" s="149" t="s">
        <v>755</v>
      </c>
      <c r="L453" s="270"/>
    </row>
    <row r="454" spans="1:12" ht="12.75" customHeight="1" x14ac:dyDescent="0.2">
      <c r="B454" s="608" t="s">
        <v>976</v>
      </c>
      <c r="C454" s="609"/>
      <c r="D454" s="609"/>
      <c r="E454" s="609"/>
      <c r="F454" s="609"/>
      <c r="G454" s="610"/>
      <c r="H454" s="612">
        <v>25.12</v>
      </c>
      <c r="I454" s="613"/>
      <c r="J454" s="500" t="s">
        <v>133</v>
      </c>
      <c r="K454" s="149" t="s">
        <v>755</v>
      </c>
      <c r="L454" s="270"/>
    </row>
    <row r="455" spans="1:12" ht="12.75" customHeight="1" x14ac:dyDescent="0.2">
      <c r="A455" s="149" t="s">
        <v>594</v>
      </c>
      <c r="B455" s="616" t="s">
        <v>135</v>
      </c>
      <c r="C455" s="617"/>
      <c r="D455" s="617"/>
      <c r="E455" s="617"/>
      <c r="F455" s="617"/>
      <c r="G455" s="618"/>
      <c r="H455" s="614">
        <v>25.12</v>
      </c>
      <c r="I455" s="615"/>
      <c r="J455" s="497"/>
      <c r="K455" s="149" t="s">
        <v>755</v>
      </c>
      <c r="L455" s="270"/>
    </row>
    <row r="456" spans="1:12" ht="12.75" customHeight="1" x14ac:dyDescent="0.2">
      <c r="B456" s="498" t="s">
        <v>595</v>
      </c>
      <c r="C456" s="498">
        <v>95241</v>
      </c>
      <c r="D456" s="600" t="s">
        <v>1140</v>
      </c>
      <c r="E456" s="601"/>
      <c r="F456" s="601"/>
      <c r="G456" s="601"/>
      <c r="H456" s="601"/>
      <c r="I456" s="602"/>
      <c r="J456" s="499" t="s">
        <v>38</v>
      </c>
      <c r="K456" s="149" t="s">
        <v>755</v>
      </c>
      <c r="L456" s="270"/>
    </row>
    <row r="457" spans="1:12" ht="12.75" customHeight="1" x14ac:dyDescent="0.2">
      <c r="B457" s="608" t="s">
        <v>130</v>
      </c>
      <c r="C457" s="609"/>
      <c r="D457" s="609"/>
      <c r="E457" s="609"/>
      <c r="F457" s="609"/>
      <c r="G457" s="610"/>
      <c r="H457" s="611" t="s">
        <v>133</v>
      </c>
      <c r="I457" s="611"/>
      <c r="J457" s="495" t="s">
        <v>134</v>
      </c>
      <c r="K457" s="149" t="s">
        <v>755</v>
      </c>
      <c r="L457" s="270"/>
    </row>
    <row r="458" spans="1:12" ht="12.75" customHeight="1" x14ac:dyDescent="0.2">
      <c r="B458" s="608" t="s">
        <v>977</v>
      </c>
      <c r="C458" s="609"/>
      <c r="D458" s="609"/>
      <c r="E458" s="609"/>
      <c r="F458" s="609"/>
      <c r="G458" s="610"/>
      <c r="H458" s="612">
        <v>4.05</v>
      </c>
      <c r="I458" s="613"/>
      <c r="J458" s="500" t="s">
        <v>133</v>
      </c>
      <c r="K458" s="149" t="s">
        <v>755</v>
      </c>
      <c r="L458" s="270"/>
    </row>
    <row r="459" spans="1:12" ht="12.75" customHeight="1" x14ac:dyDescent="0.2">
      <c r="A459" s="149" t="s">
        <v>595</v>
      </c>
      <c r="B459" s="616" t="s">
        <v>135</v>
      </c>
      <c r="C459" s="617"/>
      <c r="D459" s="617"/>
      <c r="E459" s="617"/>
      <c r="F459" s="617"/>
      <c r="G459" s="618"/>
      <c r="H459" s="614">
        <v>4.05</v>
      </c>
      <c r="I459" s="615"/>
      <c r="J459" s="497"/>
      <c r="K459" s="149" t="s">
        <v>755</v>
      </c>
      <c r="L459" s="270"/>
    </row>
    <row r="460" spans="1:12" ht="12.75" customHeight="1" x14ac:dyDescent="0.2">
      <c r="B460" s="498" t="s">
        <v>984</v>
      </c>
      <c r="C460" s="498">
        <v>96543</v>
      </c>
      <c r="D460" s="600" t="s">
        <v>1112</v>
      </c>
      <c r="E460" s="601"/>
      <c r="F460" s="601"/>
      <c r="G460" s="601"/>
      <c r="H460" s="601"/>
      <c r="I460" s="602"/>
      <c r="J460" s="499" t="s">
        <v>717</v>
      </c>
      <c r="K460" s="149" t="s">
        <v>755</v>
      </c>
      <c r="L460" s="270"/>
    </row>
    <row r="461" spans="1:12" ht="12.75" customHeight="1" x14ac:dyDescent="0.2">
      <c r="B461" s="608" t="s">
        <v>130</v>
      </c>
      <c r="C461" s="609"/>
      <c r="D461" s="609"/>
      <c r="E461" s="609"/>
      <c r="F461" s="609"/>
      <c r="G461" s="610"/>
      <c r="H461" s="611" t="s">
        <v>33</v>
      </c>
      <c r="I461" s="611"/>
      <c r="J461" s="495" t="s">
        <v>134</v>
      </c>
      <c r="K461" s="149" t="s">
        <v>755</v>
      </c>
      <c r="L461" s="270"/>
    </row>
    <row r="462" spans="1:12" ht="12.75" customHeight="1" x14ac:dyDescent="0.2">
      <c r="B462" s="608" t="s">
        <v>975</v>
      </c>
      <c r="C462" s="609"/>
      <c r="D462" s="609"/>
      <c r="E462" s="609"/>
      <c r="F462" s="609"/>
      <c r="G462" s="610"/>
      <c r="H462" s="612">
        <v>21.363636363636363</v>
      </c>
      <c r="I462" s="613"/>
      <c r="J462" s="500" t="s">
        <v>718</v>
      </c>
      <c r="K462" s="149" t="s">
        <v>755</v>
      </c>
      <c r="L462" s="270"/>
    </row>
    <row r="463" spans="1:12" ht="12.75" customHeight="1" x14ac:dyDescent="0.2">
      <c r="A463" s="149" t="s">
        <v>984</v>
      </c>
      <c r="B463" s="616" t="s">
        <v>135</v>
      </c>
      <c r="C463" s="617"/>
      <c r="D463" s="617"/>
      <c r="E463" s="617"/>
      <c r="F463" s="617"/>
      <c r="G463" s="618"/>
      <c r="H463" s="614">
        <v>21.363636363636363</v>
      </c>
      <c r="I463" s="615"/>
      <c r="J463" s="497"/>
      <c r="K463" s="149" t="s">
        <v>755</v>
      </c>
      <c r="L463" s="270"/>
    </row>
    <row r="464" spans="1:12" ht="12.75" customHeight="1" x14ac:dyDescent="0.2">
      <c r="B464" s="498" t="s">
        <v>985</v>
      </c>
      <c r="C464" s="498">
        <v>96545</v>
      </c>
      <c r="D464" s="600" t="s">
        <v>1143</v>
      </c>
      <c r="E464" s="601"/>
      <c r="F464" s="601"/>
      <c r="G464" s="601"/>
      <c r="H464" s="601"/>
      <c r="I464" s="602"/>
      <c r="J464" s="499" t="s">
        <v>717</v>
      </c>
      <c r="K464" s="149" t="s">
        <v>755</v>
      </c>
      <c r="L464" s="270"/>
    </row>
    <row r="465" spans="1:15" ht="12.75" customHeight="1" x14ac:dyDescent="0.2">
      <c r="B465" s="608" t="s">
        <v>130</v>
      </c>
      <c r="C465" s="609"/>
      <c r="D465" s="609"/>
      <c r="E465" s="609"/>
      <c r="F465" s="609"/>
      <c r="G465" s="610"/>
      <c r="H465" s="611" t="s">
        <v>33</v>
      </c>
      <c r="I465" s="611"/>
      <c r="J465" s="495" t="s">
        <v>134</v>
      </c>
      <c r="K465" s="149" t="s">
        <v>755</v>
      </c>
      <c r="L465" s="270"/>
    </row>
    <row r="466" spans="1:15" ht="12.75" customHeight="1" x14ac:dyDescent="0.2">
      <c r="B466" s="608" t="s">
        <v>975</v>
      </c>
      <c r="C466" s="609"/>
      <c r="D466" s="609"/>
      <c r="E466" s="609"/>
      <c r="F466" s="609"/>
      <c r="G466" s="610"/>
      <c r="H466" s="612">
        <v>53.727272727272727</v>
      </c>
      <c r="I466" s="613"/>
      <c r="J466" s="500" t="s">
        <v>718</v>
      </c>
      <c r="K466" s="149" t="s">
        <v>755</v>
      </c>
      <c r="L466" s="270"/>
    </row>
    <row r="467" spans="1:15" ht="12.75" customHeight="1" x14ac:dyDescent="0.2">
      <c r="A467" s="149" t="s">
        <v>985</v>
      </c>
      <c r="B467" s="616" t="s">
        <v>135</v>
      </c>
      <c r="C467" s="617"/>
      <c r="D467" s="617"/>
      <c r="E467" s="617"/>
      <c r="F467" s="617"/>
      <c r="G467" s="618"/>
      <c r="H467" s="614">
        <v>53.727272727272727</v>
      </c>
      <c r="I467" s="615"/>
      <c r="J467" s="497"/>
      <c r="K467" s="149" t="s">
        <v>755</v>
      </c>
      <c r="L467" s="270"/>
    </row>
    <row r="468" spans="1:15" ht="12.75" customHeight="1" x14ac:dyDescent="0.2">
      <c r="B468" s="498" t="s">
        <v>986</v>
      </c>
      <c r="C468" s="498">
        <v>96547</v>
      </c>
      <c r="D468" s="600" t="s">
        <v>1182</v>
      </c>
      <c r="E468" s="601"/>
      <c r="F468" s="601"/>
      <c r="G468" s="601"/>
      <c r="H468" s="601"/>
      <c r="I468" s="602"/>
      <c r="J468" s="499" t="s">
        <v>717</v>
      </c>
      <c r="K468" s="149" t="s">
        <v>755</v>
      </c>
      <c r="L468" s="270"/>
    </row>
    <row r="469" spans="1:15" ht="12.75" customHeight="1" x14ac:dyDescent="0.2">
      <c r="B469" s="608" t="s">
        <v>130</v>
      </c>
      <c r="C469" s="609"/>
      <c r="D469" s="609"/>
      <c r="E469" s="609"/>
      <c r="F469" s="609"/>
      <c r="G469" s="610"/>
      <c r="H469" s="611" t="s">
        <v>33</v>
      </c>
      <c r="I469" s="611"/>
      <c r="J469" s="495" t="s">
        <v>134</v>
      </c>
      <c r="K469" s="149" t="s">
        <v>755</v>
      </c>
      <c r="L469" s="270"/>
    </row>
    <row r="470" spans="1:15" ht="12.75" customHeight="1" x14ac:dyDescent="0.2">
      <c r="B470" s="608" t="s">
        <v>975</v>
      </c>
      <c r="C470" s="609"/>
      <c r="D470" s="609"/>
      <c r="E470" s="609"/>
      <c r="F470" s="609"/>
      <c r="G470" s="610"/>
      <c r="H470" s="612">
        <v>7.1818181818181817</v>
      </c>
      <c r="I470" s="613"/>
      <c r="J470" s="500" t="s">
        <v>718</v>
      </c>
      <c r="K470" s="149" t="s">
        <v>755</v>
      </c>
      <c r="L470" s="270"/>
    </row>
    <row r="471" spans="1:15" ht="12.75" customHeight="1" x14ac:dyDescent="0.2">
      <c r="A471" s="149" t="s">
        <v>986</v>
      </c>
      <c r="B471" s="616" t="s">
        <v>135</v>
      </c>
      <c r="C471" s="617"/>
      <c r="D471" s="617"/>
      <c r="E471" s="617"/>
      <c r="F471" s="617"/>
      <c r="G471" s="618"/>
      <c r="H471" s="614">
        <v>7.1818181818181817</v>
      </c>
      <c r="I471" s="615"/>
      <c r="J471" s="497"/>
      <c r="K471" s="149" t="s">
        <v>755</v>
      </c>
      <c r="L471" s="270"/>
    </row>
    <row r="472" spans="1:15" s="530" customFormat="1" ht="12.75" customHeight="1" x14ac:dyDescent="0.2">
      <c r="A472" s="528"/>
      <c r="B472" s="498" t="s">
        <v>987</v>
      </c>
      <c r="C472" s="498">
        <v>94965</v>
      </c>
      <c r="D472" s="600" t="s">
        <v>1126</v>
      </c>
      <c r="E472" s="601"/>
      <c r="F472" s="601"/>
      <c r="G472" s="601"/>
      <c r="H472" s="601"/>
      <c r="I472" s="602"/>
      <c r="J472" s="499" t="s">
        <v>1096</v>
      </c>
      <c r="K472" s="528" t="s">
        <v>755</v>
      </c>
      <c r="L472" s="529"/>
      <c r="M472" s="528"/>
      <c r="N472" s="528"/>
      <c r="O472" s="528"/>
    </row>
    <row r="473" spans="1:15" s="530" customFormat="1" ht="12.75" customHeight="1" x14ac:dyDescent="0.2">
      <c r="A473" s="528"/>
      <c r="B473" s="608" t="s">
        <v>130</v>
      </c>
      <c r="C473" s="609"/>
      <c r="D473" s="609"/>
      <c r="E473" s="609"/>
      <c r="F473" s="609"/>
      <c r="G473" s="610"/>
      <c r="H473" s="611" t="s">
        <v>719</v>
      </c>
      <c r="I473" s="611"/>
      <c r="J473" s="495" t="s">
        <v>134</v>
      </c>
      <c r="K473" s="528" t="s">
        <v>755</v>
      </c>
      <c r="L473" s="529"/>
      <c r="M473" s="528"/>
      <c r="N473" s="528"/>
      <c r="O473" s="528"/>
    </row>
    <row r="474" spans="1:15" s="530" customFormat="1" ht="12.75" customHeight="1" x14ac:dyDescent="0.2">
      <c r="A474" s="528"/>
      <c r="B474" s="608" t="s">
        <v>769</v>
      </c>
      <c r="C474" s="609"/>
      <c r="D474" s="609"/>
      <c r="E474" s="609"/>
      <c r="F474" s="609"/>
      <c r="G474" s="610"/>
      <c r="H474" s="612">
        <v>1.62</v>
      </c>
      <c r="I474" s="613"/>
      <c r="J474" s="500" t="s">
        <v>719</v>
      </c>
      <c r="K474" s="528" t="s">
        <v>755</v>
      </c>
      <c r="L474" s="529"/>
      <c r="M474" s="528"/>
      <c r="N474" s="528"/>
      <c r="O474" s="528"/>
    </row>
    <row r="475" spans="1:15" s="530" customFormat="1" ht="12.75" customHeight="1" x14ac:dyDescent="0.2">
      <c r="A475" s="528" t="s">
        <v>987</v>
      </c>
      <c r="B475" s="616" t="s">
        <v>135</v>
      </c>
      <c r="C475" s="617"/>
      <c r="D475" s="617"/>
      <c r="E475" s="617"/>
      <c r="F475" s="617"/>
      <c r="G475" s="618"/>
      <c r="H475" s="614">
        <v>1.62</v>
      </c>
      <c r="I475" s="615"/>
      <c r="J475" s="497"/>
      <c r="K475" s="528" t="s">
        <v>755</v>
      </c>
      <c r="L475" s="529"/>
      <c r="M475" s="528"/>
      <c r="N475" s="528"/>
      <c r="O475" s="528"/>
    </row>
    <row r="476" spans="1:15" s="530" customFormat="1" ht="12.75" customHeight="1" x14ac:dyDescent="0.2">
      <c r="A476" s="528"/>
      <c r="B476" s="498" t="s">
        <v>988</v>
      </c>
      <c r="C476" s="498">
        <v>103670</v>
      </c>
      <c r="D476" s="600" t="s">
        <v>1107</v>
      </c>
      <c r="E476" s="601"/>
      <c r="F476" s="601"/>
      <c r="G476" s="601"/>
      <c r="H476" s="601"/>
      <c r="I476" s="602"/>
      <c r="J476" s="499" t="s">
        <v>1096</v>
      </c>
      <c r="K476" s="528" t="s">
        <v>755</v>
      </c>
      <c r="L476" s="529"/>
      <c r="M476" s="528"/>
      <c r="N476" s="528"/>
      <c r="O476" s="528"/>
    </row>
    <row r="477" spans="1:15" s="530" customFormat="1" ht="12.75" customHeight="1" x14ac:dyDescent="0.2">
      <c r="A477" s="528"/>
      <c r="B477" s="608" t="s">
        <v>130</v>
      </c>
      <c r="C477" s="609"/>
      <c r="D477" s="609"/>
      <c r="E477" s="609"/>
      <c r="F477" s="609"/>
      <c r="G477" s="610"/>
      <c r="H477" s="611" t="s">
        <v>719</v>
      </c>
      <c r="I477" s="611"/>
      <c r="J477" s="495" t="s">
        <v>134</v>
      </c>
      <c r="K477" s="528" t="s">
        <v>755</v>
      </c>
      <c r="L477" s="529"/>
      <c r="M477" s="528"/>
      <c r="N477" s="528"/>
      <c r="O477" s="528"/>
    </row>
    <row r="478" spans="1:15" s="530" customFormat="1" ht="12.75" customHeight="1" x14ac:dyDescent="0.2">
      <c r="A478" s="528"/>
      <c r="B478" s="608" t="s">
        <v>725</v>
      </c>
      <c r="C478" s="609"/>
      <c r="D478" s="609"/>
      <c r="E478" s="609"/>
      <c r="F478" s="609"/>
      <c r="G478" s="610"/>
      <c r="H478" s="612">
        <v>1.62</v>
      </c>
      <c r="I478" s="613"/>
      <c r="J478" s="500" t="s">
        <v>719</v>
      </c>
      <c r="K478" s="528" t="s">
        <v>755</v>
      </c>
      <c r="L478" s="529"/>
      <c r="M478" s="528"/>
      <c r="N478" s="528"/>
      <c r="O478" s="528"/>
    </row>
    <row r="479" spans="1:15" s="530" customFormat="1" ht="12.75" customHeight="1" x14ac:dyDescent="0.2">
      <c r="A479" s="528" t="s">
        <v>988</v>
      </c>
      <c r="B479" s="616" t="s">
        <v>135</v>
      </c>
      <c r="C479" s="617"/>
      <c r="D479" s="617"/>
      <c r="E479" s="617"/>
      <c r="F479" s="617"/>
      <c r="G479" s="618"/>
      <c r="H479" s="614">
        <v>1.62</v>
      </c>
      <c r="I479" s="615"/>
      <c r="J479" s="497"/>
      <c r="K479" s="528" t="s">
        <v>755</v>
      </c>
      <c r="L479" s="529"/>
      <c r="M479" s="528"/>
      <c r="N479" s="528"/>
      <c r="O479" s="528"/>
    </row>
    <row r="480" spans="1:15" s="530" customFormat="1" ht="12.75" customHeight="1" x14ac:dyDescent="0.2">
      <c r="A480" s="528"/>
      <c r="B480" s="498" t="s">
        <v>989</v>
      </c>
      <c r="C480" s="498">
        <v>98557</v>
      </c>
      <c r="D480" s="600" t="s">
        <v>1129</v>
      </c>
      <c r="E480" s="601"/>
      <c r="F480" s="601"/>
      <c r="G480" s="601"/>
      <c r="H480" s="601"/>
      <c r="I480" s="602"/>
      <c r="J480" s="499" t="s">
        <v>38</v>
      </c>
      <c r="K480" s="528" t="s">
        <v>755</v>
      </c>
      <c r="L480" s="529"/>
      <c r="M480" s="528"/>
      <c r="N480" s="528"/>
      <c r="O480" s="528"/>
    </row>
    <row r="481" spans="1:15" s="530" customFormat="1" ht="12.75" customHeight="1" x14ac:dyDescent="0.2">
      <c r="A481" s="528"/>
      <c r="B481" s="608" t="s">
        <v>130</v>
      </c>
      <c r="C481" s="609"/>
      <c r="D481" s="609"/>
      <c r="E481" s="609"/>
      <c r="F481" s="609"/>
      <c r="G481" s="610"/>
      <c r="H481" s="611" t="s">
        <v>133</v>
      </c>
      <c r="I481" s="611"/>
      <c r="J481" s="495" t="s">
        <v>134</v>
      </c>
      <c r="K481" s="528" t="s">
        <v>755</v>
      </c>
      <c r="L481" s="529"/>
      <c r="M481" s="528"/>
      <c r="N481" s="528"/>
      <c r="O481" s="528"/>
    </row>
    <row r="482" spans="1:15" s="530" customFormat="1" ht="12.75" customHeight="1" x14ac:dyDescent="0.2">
      <c r="A482" s="528"/>
      <c r="B482" s="608" t="s">
        <v>720</v>
      </c>
      <c r="C482" s="609"/>
      <c r="D482" s="609"/>
      <c r="E482" s="609"/>
      <c r="F482" s="609"/>
      <c r="G482" s="610"/>
      <c r="H482" s="612">
        <v>25.12</v>
      </c>
      <c r="I482" s="613"/>
      <c r="J482" s="500" t="s">
        <v>133</v>
      </c>
      <c r="K482" s="528" t="s">
        <v>755</v>
      </c>
      <c r="L482" s="529"/>
      <c r="M482" s="528"/>
      <c r="N482" s="528"/>
      <c r="O482" s="528"/>
    </row>
    <row r="483" spans="1:15" s="530" customFormat="1" ht="12.75" customHeight="1" x14ac:dyDescent="0.2">
      <c r="A483" s="528" t="s">
        <v>989</v>
      </c>
      <c r="B483" s="616" t="s">
        <v>135</v>
      </c>
      <c r="C483" s="617"/>
      <c r="D483" s="617"/>
      <c r="E483" s="617"/>
      <c r="F483" s="617"/>
      <c r="G483" s="618"/>
      <c r="H483" s="614">
        <v>25.12</v>
      </c>
      <c r="I483" s="615"/>
      <c r="J483" s="497"/>
      <c r="K483" s="528" t="s">
        <v>755</v>
      </c>
      <c r="L483" s="529"/>
      <c r="M483" s="528"/>
      <c r="N483" s="528"/>
      <c r="O483" s="528"/>
    </row>
    <row r="484" spans="1:15" s="530" customFormat="1" ht="12.75" customHeight="1" x14ac:dyDescent="0.2">
      <c r="A484" s="528"/>
      <c r="B484" s="498" t="s">
        <v>990</v>
      </c>
      <c r="C484" s="498">
        <v>93382</v>
      </c>
      <c r="D484" s="600" t="s">
        <v>1132</v>
      </c>
      <c r="E484" s="601"/>
      <c r="F484" s="601"/>
      <c r="G484" s="601"/>
      <c r="H484" s="601"/>
      <c r="I484" s="602"/>
      <c r="J484" s="499" t="s">
        <v>1096</v>
      </c>
      <c r="K484" s="528" t="s">
        <v>755</v>
      </c>
      <c r="L484" s="529"/>
      <c r="M484" s="528"/>
      <c r="N484" s="528"/>
      <c r="O484" s="528"/>
    </row>
    <row r="485" spans="1:15" s="530" customFormat="1" ht="28.5" customHeight="1" x14ac:dyDescent="0.2">
      <c r="A485" s="528"/>
      <c r="B485" s="630" t="s">
        <v>130</v>
      </c>
      <c r="C485" s="630"/>
      <c r="D485" s="630"/>
      <c r="E485" s="630"/>
      <c r="F485" s="630"/>
      <c r="G485" s="525" t="s">
        <v>721</v>
      </c>
      <c r="H485" s="525" t="s">
        <v>713</v>
      </c>
      <c r="I485" s="526" t="s">
        <v>719</v>
      </c>
      <c r="J485" s="527" t="s">
        <v>134</v>
      </c>
      <c r="K485" s="528" t="s">
        <v>755</v>
      </c>
      <c r="L485" s="529"/>
      <c r="M485" s="528"/>
      <c r="N485" s="528"/>
      <c r="O485" s="528"/>
    </row>
    <row r="486" spans="1:15" s="530" customFormat="1" ht="12.75" customHeight="1" x14ac:dyDescent="0.2">
      <c r="A486" s="528"/>
      <c r="B486" s="631" t="s">
        <v>722</v>
      </c>
      <c r="C486" s="631"/>
      <c r="D486" s="631"/>
      <c r="E486" s="631"/>
      <c r="F486" s="631"/>
      <c r="G486" s="194">
        <v>2.5920000000000005</v>
      </c>
      <c r="H486" s="194">
        <v>1.62</v>
      </c>
      <c r="I486" s="512">
        <v>0.97200000000000042</v>
      </c>
      <c r="J486" s="495" t="s">
        <v>723</v>
      </c>
      <c r="K486" s="528" t="s">
        <v>755</v>
      </c>
      <c r="L486" s="529"/>
      <c r="M486" s="528"/>
      <c r="N486" s="528"/>
      <c r="O486" s="528"/>
    </row>
    <row r="487" spans="1:15" s="530" customFormat="1" ht="12.75" customHeight="1" x14ac:dyDescent="0.2">
      <c r="A487" s="528" t="s">
        <v>990</v>
      </c>
      <c r="B487" s="643" t="s">
        <v>135</v>
      </c>
      <c r="C487" s="644"/>
      <c r="D487" s="644"/>
      <c r="E487" s="644"/>
      <c r="F487" s="644"/>
      <c r="G487" s="644"/>
      <c r="H487" s="645"/>
      <c r="I487" s="531">
        <v>0.97200000000000042</v>
      </c>
      <c r="J487" s="532"/>
      <c r="K487" s="528" t="s">
        <v>755</v>
      </c>
      <c r="L487" s="529"/>
      <c r="M487" s="528"/>
      <c r="N487" s="528"/>
      <c r="O487" s="528"/>
    </row>
    <row r="488" spans="1:15" ht="12.75" customHeight="1" x14ac:dyDescent="0.2">
      <c r="B488" s="338" t="s">
        <v>991</v>
      </c>
      <c r="C488" s="523"/>
      <c r="D488" s="93" t="s">
        <v>492</v>
      </c>
      <c r="E488" s="93"/>
      <c r="F488" s="93"/>
      <c r="G488" s="93"/>
      <c r="H488" s="93"/>
      <c r="I488" s="93"/>
      <c r="J488" s="94"/>
      <c r="K488" s="149" t="s">
        <v>755</v>
      </c>
      <c r="L488" s="270"/>
    </row>
    <row r="489" spans="1:15" ht="12.75" customHeight="1" x14ac:dyDescent="0.2">
      <c r="B489" s="95" t="s">
        <v>993</v>
      </c>
      <c r="C489" s="524"/>
      <c r="D489" s="97" t="s">
        <v>711</v>
      </c>
      <c r="E489" s="97"/>
      <c r="F489" s="97"/>
      <c r="G489" s="97"/>
      <c r="H489" s="97"/>
      <c r="I489" s="97"/>
      <c r="J489" s="98"/>
      <c r="K489" s="149" t="s">
        <v>755</v>
      </c>
      <c r="L489" s="270"/>
    </row>
    <row r="490" spans="1:15" ht="12.75" customHeight="1" x14ac:dyDescent="0.2">
      <c r="B490" s="498" t="s">
        <v>994</v>
      </c>
      <c r="C490" s="498">
        <v>92431</v>
      </c>
      <c r="D490" s="600" t="s">
        <v>1146</v>
      </c>
      <c r="E490" s="601"/>
      <c r="F490" s="601"/>
      <c r="G490" s="601"/>
      <c r="H490" s="601"/>
      <c r="I490" s="602"/>
      <c r="J490" s="499" t="s">
        <v>38</v>
      </c>
      <c r="K490" s="149" t="s">
        <v>755</v>
      </c>
      <c r="L490" s="270"/>
    </row>
    <row r="491" spans="1:15" ht="12.75" customHeight="1" x14ac:dyDescent="0.2">
      <c r="B491" s="619" t="s">
        <v>130</v>
      </c>
      <c r="C491" s="620"/>
      <c r="D491" s="620"/>
      <c r="E491" s="620"/>
      <c r="F491" s="620"/>
      <c r="G491" s="621"/>
      <c r="H491" s="611" t="s">
        <v>133</v>
      </c>
      <c r="I491" s="611"/>
      <c r="J491" s="495" t="s">
        <v>134</v>
      </c>
      <c r="K491" s="149" t="s">
        <v>755</v>
      </c>
      <c r="L491" s="270"/>
    </row>
    <row r="492" spans="1:15" ht="12.75" customHeight="1" x14ac:dyDescent="0.2">
      <c r="B492" s="622" t="s">
        <v>978</v>
      </c>
      <c r="C492" s="623"/>
      <c r="D492" s="623"/>
      <c r="E492" s="623"/>
      <c r="F492" s="624"/>
      <c r="G492" s="533" t="s">
        <v>766</v>
      </c>
      <c r="H492" s="612">
        <v>8.66</v>
      </c>
      <c r="I492" s="613"/>
      <c r="J492" s="500" t="s">
        <v>133</v>
      </c>
      <c r="K492" s="149" t="s">
        <v>755</v>
      </c>
      <c r="L492" s="270"/>
    </row>
    <row r="493" spans="1:15" ht="12.75" customHeight="1" x14ac:dyDescent="0.2">
      <c r="B493" s="622" t="s">
        <v>771</v>
      </c>
      <c r="C493" s="623"/>
      <c r="D493" s="623"/>
      <c r="E493" s="623"/>
      <c r="F493" s="624"/>
      <c r="G493" s="533" t="s">
        <v>770</v>
      </c>
      <c r="H493" s="612">
        <v>163.74</v>
      </c>
      <c r="I493" s="613"/>
      <c r="J493" s="500"/>
      <c r="K493" s="149" t="s">
        <v>755</v>
      </c>
      <c r="L493" s="270"/>
    </row>
    <row r="494" spans="1:15" ht="12.75" customHeight="1" x14ac:dyDescent="0.2">
      <c r="B494" s="627" t="s">
        <v>772</v>
      </c>
      <c r="C494" s="628"/>
      <c r="D494" s="628"/>
      <c r="E494" s="628"/>
      <c r="F494" s="629"/>
      <c r="G494" s="533" t="s">
        <v>768</v>
      </c>
      <c r="H494" s="612">
        <v>9.76</v>
      </c>
      <c r="I494" s="613"/>
      <c r="J494" s="500"/>
      <c r="K494" s="149" t="s">
        <v>755</v>
      </c>
      <c r="L494" s="270"/>
    </row>
    <row r="495" spans="1:15" ht="12.75" customHeight="1" x14ac:dyDescent="0.2">
      <c r="A495" s="384" t="s">
        <v>994</v>
      </c>
      <c r="B495" s="616" t="s">
        <v>135</v>
      </c>
      <c r="C495" s="617"/>
      <c r="D495" s="617"/>
      <c r="E495" s="617"/>
      <c r="F495" s="617"/>
      <c r="G495" s="618"/>
      <c r="H495" s="614">
        <v>182.16</v>
      </c>
      <c r="I495" s="615"/>
      <c r="J495" s="497"/>
      <c r="K495" s="149" t="s">
        <v>755</v>
      </c>
      <c r="L495" s="270"/>
    </row>
    <row r="496" spans="1:15" ht="12.75" customHeight="1" x14ac:dyDescent="0.2">
      <c r="B496" s="498" t="s">
        <v>995</v>
      </c>
      <c r="C496" s="498">
        <v>92759</v>
      </c>
      <c r="D496" s="600" t="s">
        <v>1149</v>
      </c>
      <c r="E496" s="601"/>
      <c r="F496" s="601"/>
      <c r="G496" s="601"/>
      <c r="H496" s="601"/>
      <c r="I496" s="602"/>
      <c r="J496" s="499" t="s">
        <v>717</v>
      </c>
      <c r="K496" s="149" t="s">
        <v>755</v>
      </c>
      <c r="L496" s="270"/>
    </row>
    <row r="497" spans="1:12" ht="12.75" customHeight="1" x14ac:dyDescent="0.2">
      <c r="B497" s="619" t="s">
        <v>130</v>
      </c>
      <c r="C497" s="620"/>
      <c r="D497" s="620"/>
      <c r="E497" s="620"/>
      <c r="F497" s="620"/>
      <c r="G497" s="621"/>
      <c r="H497" s="611" t="s">
        <v>33</v>
      </c>
      <c r="I497" s="611"/>
      <c r="J497" s="495" t="s">
        <v>134</v>
      </c>
      <c r="K497" s="149" t="s">
        <v>755</v>
      </c>
      <c r="L497" s="270"/>
    </row>
    <row r="498" spans="1:12" ht="12.75" customHeight="1" x14ac:dyDescent="0.2">
      <c r="B498" s="622" t="s">
        <v>975</v>
      </c>
      <c r="C498" s="623"/>
      <c r="D498" s="623"/>
      <c r="E498" s="623"/>
      <c r="F498" s="624"/>
      <c r="G498" s="533" t="s">
        <v>766</v>
      </c>
      <c r="H498" s="612">
        <v>35.090909090909086</v>
      </c>
      <c r="I498" s="613"/>
      <c r="J498" s="500" t="s">
        <v>718</v>
      </c>
      <c r="K498" s="149" t="s">
        <v>755</v>
      </c>
      <c r="L498" s="270"/>
    </row>
    <row r="499" spans="1:12" ht="12.75" customHeight="1" x14ac:dyDescent="0.2">
      <c r="B499" s="622" t="s">
        <v>975</v>
      </c>
      <c r="C499" s="623"/>
      <c r="D499" s="623"/>
      <c r="E499" s="623"/>
      <c r="F499" s="624"/>
      <c r="G499" s="533" t="s">
        <v>770</v>
      </c>
      <c r="H499" s="612">
        <v>257.81818181818181</v>
      </c>
      <c r="I499" s="613"/>
      <c r="J499" s="500"/>
      <c r="K499" s="149" t="s">
        <v>755</v>
      </c>
      <c r="L499" s="270"/>
    </row>
    <row r="500" spans="1:12" ht="12.75" customHeight="1" x14ac:dyDescent="0.2">
      <c r="B500" s="622" t="s">
        <v>975</v>
      </c>
      <c r="C500" s="623"/>
      <c r="D500" s="623"/>
      <c r="E500" s="623"/>
      <c r="F500" s="624"/>
      <c r="G500" s="533" t="s">
        <v>768</v>
      </c>
      <c r="H500" s="612">
        <v>10.999999999999998</v>
      </c>
      <c r="I500" s="613"/>
      <c r="J500" s="500"/>
      <c r="K500" s="149" t="s">
        <v>755</v>
      </c>
      <c r="L500" s="270"/>
    </row>
    <row r="501" spans="1:12" ht="12.75" customHeight="1" x14ac:dyDescent="0.2">
      <c r="A501" s="384" t="s">
        <v>995</v>
      </c>
      <c r="B501" s="616" t="s">
        <v>135</v>
      </c>
      <c r="C501" s="617"/>
      <c r="D501" s="617"/>
      <c r="E501" s="617"/>
      <c r="F501" s="617"/>
      <c r="G501" s="618"/>
      <c r="H501" s="614">
        <v>303.90909090909088</v>
      </c>
      <c r="I501" s="615"/>
      <c r="J501" s="497"/>
      <c r="K501" s="149" t="s">
        <v>755</v>
      </c>
      <c r="L501" s="270"/>
    </row>
    <row r="502" spans="1:12" ht="12.75" customHeight="1" x14ac:dyDescent="0.2">
      <c r="B502" s="498" t="s">
        <v>996</v>
      </c>
      <c r="C502" s="498">
        <v>92760</v>
      </c>
      <c r="D502" s="600" t="s">
        <v>1188</v>
      </c>
      <c r="E502" s="601"/>
      <c r="F502" s="601"/>
      <c r="G502" s="601"/>
      <c r="H502" s="601"/>
      <c r="I502" s="602"/>
      <c r="J502" s="499" t="s">
        <v>717</v>
      </c>
      <c r="K502" s="149" t="s">
        <v>755</v>
      </c>
      <c r="L502" s="270"/>
    </row>
    <row r="503" spans="1:12" ht="12.75" customHeight="1" x14ac:dyDescent="0.2">
      <c r="B503" s="619" t="s">
        <v>130</v>
      </c>
      <c r="C503" s="620"/>
      <c r="D503" s="620"/>
      <c r="E503" s="620"/>
      <c r="F503" s="620"/>
      <c r="G503" s="621"/>
      <c r="H503" s="611" t="s">
        <v>33</v>
      </c>
      <c r="I503" s="611"/>
      <c r="J503" s="495" t="s">
        <v>134</v>
      </c>
      <c r="K503" s="149" t="s">
        <v>755</v>
      </c>
      <c r="L503" s="270"/>
    </row>
    <row r="504" spans="1:12" ht="12.75" customHeight="1" x14ac:dyDescent="0.2">
      <c r="B504" s="622" t="s">
        <v>975</v>
      </c>
      <c r="C504" s="623"/>
      <c r="D504" s="623"/>
      <c r="E504" s="623"/>
      <c r="F504" s="624"/>
      <c r="G504" s="533" t="s">
        <v>766</v>
      </c>
      <c r="H504" s="612"/>
      <c r="I504" s="613"/>
      <c r="J504" s="500" t="s">
        <v>718</v>
      </c>
      <c r="K504" s="149" t="s">
        <v>755</v>
      </c>
      <c r="L504" s="270"/>
    </row>
    <row r="505" spans="1:12" ht="12.75" customHeight="1" x14ac:dyDescent="0.2">
      <c r="B505" s="622" t="s">
        <v>975</v>
      </c>
      <c r="C505" s="623"/>
      <c r="D505" s="623"/>
      <c r="E505" s="623"/>
      <c r="F505" s="624"/>
      <c r="G505" s="533" t="s">
        <v>770</v>
      </c>
      <c r="H505" s="612"/>
      <c r="I505" s="613"/>
      <c r="J505" s="500"/>
      <c r="K505" s="149" t="s">
        <v>755</v>
      </c>
      <c r="L505" s="270"/>
    </row>
    <row r="506" spans="1:12" ht="12.75" customHeight="1" x14ac:dyDescent="0.2">
      <c r="B506" s="622" t="s">
        <v>975</v>
      </c>
      <c r="C506" s="623"/>
      <c r="D506" s="623"/>
      <c r="E506" s="623"/>
      <c r="F506" s="624"/>
      <c r="G506" s="533" t="s">
        <v>768</v>
      </c>
      <c r="H506" s="612">
        <v>5.0909090909090899</v>
      </c>
      <c r="I506" s="613"/>
      <c r="J506" s="500"/>
      <c r="K506" s="149" t="s">
        <v>755</v>
      </c>
      <c r="L506" s="270"/>
    </row>
    <row r="507" spans="1:12" ht="12.75" customHeight="1" x14ac:dyDescent="0.2">
      <c r="A507" s="384" t="s">
        <v>996</v>
      </c>
      <c r="B507" s="616" t="s">
        <v>135</v>
      </c>
      <c r="C507" s="617"/>
      <c r="D507" s="617"/>
      <c r="E507" s="617"/>
      <c r="F507" s="617"/>
      <c r="G507" s="618"/>
      <c r="H507" s="614">
        <v>5.0909090909090899</v>
      </c>
      <c r="I507" s="615"/>
      <c r="J507" s="497"/>
      <c r="K507" s="149" t="s">
        <v>755</v>
      </c>
      <c r="L507" s="270"/>
    </row>
    <row r="508" spans="1:12" ht="12.75" customHeight="1" x14ac:dyDescent="0.2">
      <c r="B508" s="498" t="s">
        <v>997</v>
      </c>
      <c r="C508" s="498">
        <v>92762</v>
      </c>
      <c r="D508" s="600" t="s">
        <v>1152</v>
      </c>
      <c r="E508" s="601"/>
      <c r="F508" s="601"/>
      <c r="G508" s="601"/>
      <c r="H508" s="601"/>
      <c r="I508" s="602"/>
      <c r="J508" s="499" t="s">
        <v>717</v>
      </c>
      <c r="K508" s="149" t="s">
        <v>755</v>
      </c>
      <c r="L508" s="270"/>
    </row>
    <row r="509" spans="1:12" ht="12.75" customHeight="1" x14ac:dyDescent="0.2">
      <c r="B509" s="619" t="s">
        <v>130</v>
      </c>
      <c r="C509" s="620"/>
      <c r="D509" s="620"/>
      <c r="E509" s="620"/>
      <c r="F509" s="620"/>
      <c r="G509" s="621"/>
      <c r="H509" s="611" t="s">
        <v>33</v>
      </c>
      <c r="I509" s="611"/>
      <c r="J509" s="495" t="s">
        <v>134</v>
      </c>
      <c r="K509" s="149" t="s">
        <v>755</v>
      </c>
      <c r="L509" s="270"/>
    </row>
    <row r="510" spans="1:12" ht="12.75" customHeight="1" x14ac:dyDescent="0.2">
      <c r="B510" s="622" t="s">
        <v>975</v>
      </c>
      <c r="C510" s="623"/>
      <c r="D510" s="623"/>
      <c r="E510" s="623"/>
      <c r="F510" s="624"/>
      <c r="G510" s="533" t="s">
        <v>766</v>
      </c>
      <c r="H510" s="612">
        <v>60.363636363636367</v>
      </c>
      <c r="I510" s="613"/>
      <c r="J510" s="500" t="s">
        <v>718</v>
      </c>
      <c r="K510" s="149" t="s">
        <v>755</v>
      </c>
      <c r="L510" s="270"/>
    </row>
    <row r="511" spans="1:12" ht="12.75" customHeight="1" x14ac:dyDescent="0.2">
      <c r="B511" s="622" t="s">
        <v>975</v>
      </c>
      <c r="C511" s="623"/>
      <c r="D511" s="623"/>
      <c r="E511" s="623"/>
      <c r="F511" s="624"/>
      <c r="G511" s="533" t="s">
        <v>770</v>
      </c>
      <c r="H511" s="612">
        <v>344.45454545454538</v>
      </c>
      <c r="I511" s="613"/>
      <c r="J511" s="500"/>
      <c r="K511" s="149" t="s">
        <v>755</v>
      </c>
      <c r="L511" s="270"/>
    </row>
    <row r="512" spans="1:12" ht="12.75" customHeight="1" x14ac:dyDescent="0.2">
      <c r="B512" s="622" t="s">
        <v>975</v>
      </c>
      <c r="C512" s="623"/>
      <c r="D512" s="623"/>
      <c r="E512" s="623"/>
      <c r="F512" s="624"/>
      <c r="G512" s="533" t="s">
        <v>768</v>
      </c>
      <c r="H512" s="612"/>
      <c r="I512" s="613"/>
      <c r="J512" s="500"/>
      <c r="K512" s="149" t="s">
        <v>755</v>
      </c>
      <c r="L512" s="270"/>
    </row>
    <row r="513" spans="1:12" ht="12.75" customHeight="1" x14ac:dyDescent="0.2">
      <c r="A513" s="384" t="s">
        <v>997</v>
      </c>
      <c r="B513" s="616" t="s">
        <v>135</v>
      </c>
      <c r="C513" s="617"/>
      <c r="D513" s="617"/>
      <c r="E513" s="617"/>
      <c r="F513" s="617"/>
      <c r="G513" s="618"/>
      <c r="H513" s="614">
        <v>404.81818181818176</v>
      </c>
      <c r="I513" s="615"/>
      <c r="J513" s="497"/>
      <c r="K513" s="149" t="s">
        <v>755</v>
      </c>
      <c r="L513" s="270"/>
    </row>
    <row r="514" spans="1:12" ht="12.75" customHeight="1" x14ac:dyDescent="0.2">
      <c r="B514" s="498" t="s">
        <v>998</v>
      </c>
      <c r="C514" s="498">
        <v>92763</v>
      </c>
      <c r="D514" s="600" t="s">
        <v>1191</v>
      </c>
      <c r="E514" s="601"/>
      <c r="F514" s="601"/>
      <c r="G514" s="601"/>
      <c r="H514" s="601"/>
      <c r="I514" s="602"/>
      <c r="J514" s="499" t="s">
        <v>717</v>
      </c>
      <c r="K514" s="149" t="s">
        <v>755</v>
      </c>
      <c r="L514" s="270"/>
    </row>
    <row r="515" spans="1:12" ht="12.75" customHeight="1" x14ac:dyDescent="0.2">
      <c r="B515" s="619" t="s">
        <v>130</v>
      </c>
      <c r="C515" s="620"/>
      <c r="D515" s="620"/>
      <c r="E515" s="620"/>
      <c r="F515" s="620"/>
      <c r="G515" s="621"/>
      <c r="H515" s="611" t="s">
        <v>33</v>
      </c>
      <c r="I515" s="611"/>
      <c r="J515" s="495" t="s">
        <v>134</v>
      </c>
      <c r="K515" s="149" t="s">
        <v>755</v>
      </c>
      <c r="L515" s="270"/>
    </row>
    <row r="516" spans="1:12" ht="12.75" customHeight="1" x14ac:dyDescent="0.2">
      <c r="B516" s="622" t="s">
        <v>975</v>
      </c>
      <c r="C516" s="623"/>
      <c r="D516" s="623"/>
      <c r="E516" s="623"/>
      <c r="F516" s="624"/>
      <c r="G516" s="533" t="s">
        <v>766</v>
      </c>
      <c r="H516" s="612">
        <v>120.27272727272727</v>
      </c>
      <c r="I516" s="613"/>
      <c r="J516" s="500" t="s">
        <v>718</v>
      </c>
      <c r="K516" s="149" t="s">
        <v>755</v>
      </c>
      <c r="L516" s="270"/>
    </row>
    <row r="517" spans="1:12" ht="12.75" customHeight="1" x14ac:dyDescent="0.2">
      <c r="B517" s="622" t="s">
        <v>975</v>
      </c>
      <c r="C517" s="623"/>
      <c r="D517" s="623"/>
      <c r="E517" s="623"/>
      <c r="F517" s="624"/>
      <c r="G517" s="533" t="s">
        <v>770</v>
      </c>
      <c r="H517" s="612">
        <v>395.27272727272725</v>
      </c>
      <c r="I517" s="613"/>
      <c r="J517" s="500"/>
      <c r="K517" s="149" t="s">
        <v>755</v>
      </c>
      <c r="L517" s="270"/>
    </row>
    <row r="518" spans="1:12" ht="12.75" customHeight="1" x14ac:dyDescent="0.2">
      <c r="B518" s="622" t="s">
        <v>975</v>
      </c>
      <c r="C518" s="623"/>
      <c r="D518" s="623"/>
      <c r="E518" s="623"/>
      <c r="F518" s="624"/>
      <c r="G518" s="533" t="s">
        <v>768</v>
      </c>
      <c r="H518" s="612">
        <v>67.999999999999986</v>
      </c>
      <c r="I518" s="613"/>
      <c r="J518" s="500"/>
      <c r="K518" s="149" t="s">
        <v>755</v>
      </c>
      <c r="L518" s="270"/>
    </row>
    <row r="519" spans="1:12" ht="12.75" customHeight="1" x14ac:dyDescent="0.2">
      <c r="A519" s="384" t="s">
        <v>998</v>
      </c>
      <c r="B519" s="616" t="s">
        <v>135</v>
      </c>
      <c r="C519" s="617"/>
      <c r="D519" s="617"/>
      <c r="E519" s="617"/>
      <c r="F519" s="617"/>
      <c r="G519" s="618"/>
      <c r="H519" s="614">
        <v>583.5454545454545</v>
      </c>
      <c r="I519" s="615"/>
      <c r="J519" s="497"/>
      <c r="K519" s="149" t="s">
        <v>755</v>
      </c>
      <c r="L519" s="270"/>
    </row>
    <row r="520" spans="1:12" ht="12.75" customHeight="1" x14ac:dyDescent="0.2">
      <c r="B520" s="498" t="s">
        <v>999</v>
      </c>
      <c r="C520" s="498">
        <v>94965</v>
      </c>
      <c r="D520" s="600" t="s">
        <v>1126</v>
      </c>
      <c r="E520" s="601"/>
      <c r="F520" s="601"/>
      <c r="G520" s="601"/>
      <c r="H520" s="601"/>
      <c r="I520" s="602"/>
      <c r="J520" s="499" t="s">
        <v>1096</v>
      </c>
      <c r="K520" s="149" t="s">
        <v>755</v>
      </c>
      <c r="L520" s="270"/>
    </row>
    <row r="521" spans="1:12" ht="12.75" customHeight="1" x14ac:dyDescent="0.2">
      <c r="B521" s="619" t="s">
        <v>130</v>
      </c>
      <c r="C521" s="620"/>
      <c r="D521" s="620"/>
      <c r="E521" s="620"/>
      <c r="F521" s="620"/>
      <c r="G521" s="621"/>
      <c r="H521" s="611" t="s">
        <v>719</v>
      </c>
      <c r="I521" s="611"/>
      <c r="J521" s="495" t="s">
        <v>134</v>
      </c>
      <c r="K521" s="149" t="s">
        <v>755</v>
      </c>
      <c r="L521" s="270"/>
    </row>
    <row r="522" spans="1:12" ht="12.75" customHeight="1" x14ac:dyDescent="0.2">
      <c r="B522" s="622" t="s">
        <v>978</v>
      </c>
      <c r="C522" s="623"/>
      <c r="D522" s="623"/>
      <c r="E522" s="623"/>
      <c r="F522" s="624"/>
      <c r="G522" s="533" t="s">
        <v>766</v>
      </c>
      <c r="H522" s="612">
        <v>0.52</v>
      </c>
      <c r="I522" s="613"/>
      <c r="J522" s="500" t="s">
        <v>719</v>
      </c>
      <c r="K522" s="149" t="s">
        <v>755</v>
      </c>
      <c r="L522" s="270"/>
    </row>
    <row r="523" spans="1:12" ht="12.75" customHeight="1" x14ac:dyDescent="0.2">
      <c r="B523" s="622" t="s">
        <v>771</v>
      </c>
      <c r="C523" s="623"/>
      <c r="D523" s="623"/>
      <c r="E523" s="623"/>
      <c r="F523" s="624"/>
      <c r="G523" s="533" t="s">
        <v>770</v>
      </c>
      <c r="H523" s="612">
        <v>9.84</v>
      </c>
      <c r="I523" s="613"/>
      <c r="J523" s="500"/>
      <c r="K523" s="149" t="s">
        <v>755</v>
      </c>
      <c r="L523" s="270"/>
    </row>
    <row r="524" spans="1:12" ht="12.75" customHeight="1" x14ac:dyDescent="0.2">
      <c r="B524" s="627" t="s">
        <v>772</v>
      </c>
      <c r="C524" s="628"/>
      <c r="D524" s="628"/>
      <c r="E524" s="628"/>
      <c r="F524" s="629"/>
      <c r="G524" s="533" t="s">
        <v>768</v>
      </c>
      <c r="H524" s="612">
        <v>0.57999999999999996</v>
      </c>
      <c r="I524" s="613"/>
      <c r="J524" s="500"/>
      <c r="K524" s="149" t="s">
        <v>755</v>
      </c>
      <c r="L524" s="270"/>
    </row>
    <row r="525" spans="1:12" ht="12.75" customHeight="1" x14ac:dyDescent="0.2">
      <c r="A525" s="384" t="s">
        <v>999</v>
      </c>
      <c r="B525" s="616" t="s">
        <v>135</v>
      </c>
      <c r="C525" s="617"/>
      <c r="D525" s="617"/>
      <c r="E525" s="617"/>
      <c r="F525" s="617"/>
      <c r="G525" s="618"/>
      <c r="H525" s="614">
        <v>10.94</v>
      </c>
      <c r="I525" s="615"/>
      <c r="J525" s="497"/>
      <c r="K525" s="149" t="s">
        <v>755</v>
      </c>
      <c r="L525" s="270"/>
    </row>
    <row r="526" spans="1:12" ht="12.75" customHeight="1" x14ac:dyDescent="0.2">
      <c r="B526" s="498" t="s">
        <v>1000</v>
      </c>
      <c r="C526" s="498">
        <v>103670</v>
      </c>
      <c r="D526" s="600" t="s">
        <v>1107</v>
      </c>
      <c r="E526" s="601"/>
      <c r="F526" s="601"/>
      <c r="G526" s="601"/>
      <c r="H526" s="601"/>
      <c r="I526" s="602"/>
      <c r="J526" s="499" t="s">
        <v>1096</v>
      </c>
      <c r="K526" s="149" t="s">
        <v>755</v>
      </c>
      <c r="L526" s="270"/>
    </row>
    <row r="527" spans="1:12" ht="12.75" customHeight="1" x14ac:dyDescent="0.2">
      <c r="B527" s="619" t="s">
        <v>130</v>
      </c>
      <c r="C527" s="620"/>
      <c r="D527" s="620"/>
      <c r="E527" s="620"/>
      <c r="F527" s="620"/>
      <c r="G527" s="621"/>
      <c r="H527" s="611" t="s">
        <v>719</v>
      </c>
      <c r="I527" s="611"/>
      <c r="J527" s="495" t="s">
        <v>134</v>
      </c>
      <c r="K527" s="149" t="s">
        <v>755</v>
      </c>
      <c r="L527" s="270"/>
    </row>
    <row r="528" spans="1:12" ht="12.75" customHeight="1" x14ac:dyDescent="0.2">
      <c r="B528" s="634" t="s">
        <v>725</v>
      </c>
      <c r="C528" s="635"/>
      <c r="D528" s="635"/>
      <c r="E528" s="635"/>
      <c r="F528" s="636"/>
      <c r="G528" s="533" t="s">
        <v>766</v>
      </c>
      <c r="H528" s="612">
        <v>0.52</v>
      </c>
      <c r="I528" s="613"/>
      <c r="J528" s="500" t="s">
        <v>719</v>
      </c>
      <c r="K528" s="149" t="s">
        <v>755</v>
      </c>
      <c r="L528" s="270"/>
    </row>
    <row r="529" spans="1:12" ht="12.75" customHeight="1" x14ac:dyDescent="0.2">
      <c r="B529" s="637"/>
      <c r="C529" s="638"/>
      <c r="D529" s="638"/>
      <c r="E529" s="638"/>
      <c r="F529" s="639"/>
      <c r="G529" s="533" t="s">
        <v>767</v>
      </c>
      <c r="H529" s="612">
        <v>9.84</v>
      </c>
      <c r="I529" s="613"/>
      <c r="J529" s="500"/>
      <c r="K529" s="149" t="s">
        <v>755</v>
      </c>
      <c r="L529" s="270"/>
    </row>
    <row r="530" spans="1:12" ht="12.75" customHeight="1" x14ac:dyDescent="0.2">
      <c r="B530" s="640"/>
      <c r="C530" s="641"/>
      <c r="D530" s="641"/>
      <c r="E530" s="641"/>
      <c r="F530" s="642"/>
      <c r="G530" s="533" t="s">
        <v>768</v>
      </c>
      <c r="H530" s="612">
        <v>0.57999999999999996</v>
      </c>
      <c r="I530" s="613"/>
      <c r="J530" s="500"/>
      <c r="K530" s="149" t="s">
        <v>755</v>
      </c>
      <c r="L530" s="270"/>
    </row>
    <row r="531" spans="1:12" ht="12.75" customHeight="1" x14ac:dyDescent="0.2">
      <c r="A531" s="384" t="s">
        <v>1000</v>
      </c>
      <c r="B531" s="616" t="s">
        <v>135</v>
      </c>
      <c r="C531" s="617"/>
      <c r="D531" s="617"/>
      <c r="E531" s="617"/>
      <c r="F531" s="617"/>
      <c r="G531" s="618"/>
      <c r="H531" s="614">
        <v>10.94</v>
      </c>
      <c r="I531" s="615"/>
      <c r="J531" s="497"/>
      <c r="K531" s="149" t="s">
        <v>755</v>
      </c>
      <c r="L531" s="270"/>
    </row>
    <row r="532" spans="1:12" ht="12.75" customHeight="1" x14ac:dyDescent="0.2">
      <c r="B532" s="95" t="s">
        <v>1001</v>
      </c>
      <c r="C532" s="524"/>
      <c r="D532" s="97" t="s">
        <v>710</v>
      </c>
      <c r="E532" s="97"/>
      <c r="F532" s="97"/>
      <c r="G532" s="97"/>
      <c r="H532" s="97"/>
      <c r="I532" s="97"/>
      <c r="J532" s="98"/>
      <c r="K532" s="149" t="s">
        <v>755</v>
      </c>
      <c r="L532" s="270"/>
    </row>
    <row r="533" spans="1:12" ht="12.75" customHeight="1" x14ac:dyDescent="0.2">
      <c r="B533" s="498" t="s">
        <v>1002</v>
      </c>
      <c r="C533" s="498">
        <v>92431</v>
      </c>
      <c r="D533" s="600" t="s">
        <v>1146</v>
      </c>
      <c r="E533" s="601"/>
      <c r="F533" s="601"/>
      <c r="G533" s="601"/>
      <c r="H533" s="601"/>
      <c r="I533" s="602"/>
      <c r="J533" s="499" t="s">
        <v>38</v>
      </c>
      <c r="K533" s="149" t="s">
        <v>755</v>
      </c>
      <c r="L533" s="270"/>
    </row>
    <row r="534" spans="1:12" ht="12.75" customHeight="1" x14ac:dyDescent="0.2">
      <c r="B534" s="619" t="s">
        <v>130</v>
      </c>
      <c r="C534" s="620"/>
      <c r="D534" s="620"/>
      <c r="E534" s="620"/>
      <c r="F534" s="620"/>
      <c r="G534" s="621"/>
      <c r="H534" s="611" t="s">
        <v>133</v>
      </c>
      <c r="I534" s="611"/>
      <c r="J534" s="495" t="s">
        <v>134</v>
      </c>
      <c r="K534" s="149" t="s">
        <v>755</v>
      </c>
      <c r="L534" s="270"/>
    </row>
    <row r="535" spans="1:12" ht="12.75" customHeight="1" x14ac:dyDescent="0.2">
      <c r="B535" s="622" t="s">
        <v>979</v>
      </c>
      <c r="C535" s="623"/>
      <c r="D535" s="623"/>
      <c r="E535" s="623"/>
      <c r="F535" s="624"/>
      <c r="G535" s="533" t="s">
        <v>770</v>
      </c>
      <c r="H535" s="612">
        <v>25.57</v>
      </c>
      <c r="I535" s="613"/>
      <c r="J535" s="500" t="s">
        <v>133</v>
      </c>
      <c r="K535" s="149" t="s">
        <v>755</v>
      </c>
      <c r="L535" s="270"/>
    </row>
    <row r="536" spans="1:12" ht="12.75" customHeight="1" x14ac:dyDescent="0.2">
      <c r="B536" s="622" t="s">
        <v>980</v>
      </c>
      <c r="C536" s="623"/>
      <c r="D536" s="623"/>
      <c r="E536" s="623"/>
      <c r="F536" s="624"/>
      <c r="G536" s="533" t="s">
        <v>768</v>
      </c>
      <c r="H536" s="612">
        <v>8.51</v>
      </c>
      <c r="I536" s="613"/>
      <c r="J536" s="500"/>
      <c r="K536" s="149" t="s">
        <v>755</v>
      </c>
      <c r="L536" s="270"/>
    </row>
    <row r="537" spans="1:12" ht="12.75" customHeight="1" x14ac:dyDescent="0.2">
      <c r="A537" s="384" t="s">
        <v>1002</v>
      </c>
      <c r="B537" s="616" t="s">
        <v>135</v>
      </c>
      <c r="C537" s="617"/>
      <c r="D537" s="617"/>
      <c r="E537" s="617"/>
      <c r="F537" s="617"/>
      <c r="G537" s="618"/>
      <c r="H537" s="614">
        <v>34.08</v>
      </c>
      <c r="I537" s="615"/>
      <c r="J537" s="497"/>
      <c r="K537" s="149" t="s">
        <v>755</v>
      </c>
      <c r="L537" s="270"/>
    </row>
    <row r="538" spans="1:12" ht="12.75" customHeight="1" x14ac:dyDescent="0.2">
      <c r="B538" s="498" t="s">
        <v>1003</v>
      </c>
      <c r="C538" s="498">
        <v>92759</v>
      </c>
      <c r="D538" s="600" t="s">
        <v>1149</v>
      </c>
      <c r="E538" s="601"/>
      <c r="F538" s="601"/>
      <c r="G538" s="601"/>
      <c r="H538" s="601"/>
      <c r="I538" s="602"/>
      <c r="J538" s="499" t="s">
        <v>717</v>
      </c>
      <c r="K538" s="149" t="s">
        <v>755</v>
      </c>
      <c r="L538" s="270"/>
    </row>
    <row r="539" spans="1:12" ht="12.75" customHeight="1" x14ac:dyDescent="0.2">
      <c r="B539" s="619" t="s">
        <v>130</v>
      </c>
      <c r="C539" s="620"/>
      <c r="D539" s="620"/>
      <c r="E539" s="620"/>
      <c r="F539" s="620"/>
      <c r="G539" s="621"/>
      <c r="H539" s="611" t="s">
        <v>33</v>
      </c>
      <c r="I539" s="611"/>
      <c r="J539" s="495" t="s">
        <v>134</v>
      </c>
      <c r="K539" s="149" t="s">
        <v>755</v>
      </c>
      <c r="L539" s="270"/>
    </row>
    <row r="540" spans="1:12" ht="12.75" customHeight="1" x14ac:dyDescent="0.2">
      <c r="B540" s="622" t="s">
        <v>975</v>
      </c>
      <c r="C540" s="623"/>
      <c r="D540" s="623"/>
      <c r="E540" s="623"/>
      <c r="F540" s="624"/>
      <c r="G540" s="533" t="s">
        <v>770</v>
      </c>
      <c r="H540" s="612">
        <v>29.18181818181818</v>
      </c>
      <c r="I540" s="613"/>
      <c r="J540" s="500" t="s">
        <v>718</v>
      </c>
      <c r="K540" s="149" t="s">
        <v>755</v>
      </c>
      <c r="L540" s="270"/>
    </row>
    <row r="541" spans="1:12" ht="12.75" customHeight="1" x14ac:dyDescent="0.2">
      <c r="B541" s="622" t="s">
        <v>975</v>
      </c>
      <c r="C541" s="623"/>
      <c r="D541" s="623"/>
      <c r="E541" s="623"/>
      <c r="F541" s="624"/>
      <c r="G541" s="533" t="s">
        <v>768</v>
      </c>
      <c r="H541" s="612">
        <v>10.18181818181818</v>
      </c>
      <c r="I541" s="613"/>
      <c r="J541" s="500"/>
      <c r="K541" s="149" t="s">
        <v>755</v>
      </c>
      <c r="L541" s="270"/>
    </row>
    <row r="542" spans="1:12" ht="12.75" customHeight="1" x14ac:dyDescent="0.2">
      <c r="A542" s="384" t="s">
        <v>1003</v>
      </c>
      <c r="B542" s="616" t="s">
        <v>135</v>
      </c>
      <c r="C542" s="617"/>
      <c r="D542" s="617"/>
      <c r="E542" s="617"/>
      <c r="F542" s="617"/>
      <c r="G542" s="618"/>
      <c r="H542" s="614">
        <v>39.36363636363636</v>
      </c>
      <c r="I542" s="615"/>
      <c r="J542" s="497"/>
      <c r="K542" s="149" t="s">
        <v>755</v>
      </c>
      <c r="L542" s="270"/>
    </row>
    <row r="543" spans="1:12" ht="12.75" customHeight="1" x14ac:dyDescent="0.2">
      <c r="B543" s="498" t="s">
        <v>1004</v>
      </c>
      <c r="C543" s="498">
        <v>92761</v>
      </c>
      <c r="D543" s="600" t="s">
        <v>1155</v>
      </c>
      <c r="E543" s="601"/>
      <c r="F543" s="601"/>
      <c r="G543" s="601"/>
      <c r="H543" s="601"/>
      <c r="I543" s="602"/>
      <c r="J543" s="499" t="s">
        <v>717</v>
      </c>
      <c r="K543" s="149" t="s">
        <v>755</v>
      </c>
      <c r="L543" s="270"/>
    </row>
    <row r="544" spans="1:12" ht="12.75" customHeight="1" x14ac:dyDescent="0.2">
      <c r="B544" s="619" t="s">
        <v>130</v>
      </c>
      <c r="C544" s="620"/>
      <c r="D544" s="620"/>
      <c r="E544" s="620"/>
      <c r="F544" s="620"/>
      <c r="G544" s="621"/>
      <c r="H544" s="611" t="s">
        <v>33</v>
      </c>
      <c r="I544" s="611"/>
      <c r="J544" s="495" t="s">
        <v>134</v>
      </c>
      <c r="K544" s="149" t="s">
        <v>755</v>
      </c>
      <c r="L544" s="270"/>
    </row>
    <row r="545" spans="1:12" ht="12.75" customHeight="1" x14ac:dyDescent="0.2">
      <c r="B545" s="622" t="s">
        <v>975</v>
      </c>
      <c r="C545" s="623"/>
      <c r="D545" s="623"/>
      <c r="E545" s="623"/>
      <c r="F545" s="624"/>
      <c r="G545" s="533" t="s">
        <v>770</v>
      </c>
      <c r="H545" s="612">
        <v>49.818181818181813</v>
      </c>
      <c r="I545" s="613"/>
      <c r="J545" s="500" t="s">
        <v>718</v>
      </c>
      <c r="K545" s="149" t="s">
        <v>755</v>
      </c>
      <c r="L545" s="270"/>
    </row>
    <row r="546" spans="1:12" ht="12.75" customHeight="1" x14ac:dyDescent="0.2">
      <c r="B546" s="622" t="s">
        <v>975</v>
      </c>
      <c r="C546" s="623"/>
      <c r="D546" s="623"/>
      <c r="E546" s="623"/>
      <c r="F546" s="624"/>
      <c r="G546" s="533" t="s">
        <v>768</v>
      </c>
      <c r="H546" s="612">
        <v>28.454545454545453</v>
      </c>
      <c r="I546" s="613"/>
      <c r="J546" s="500"/>
      <c r="K546" s="149" t="s">
        <v>755</v>
      </c>
      <c r="L546" s="270"/>
    </row>
    <row r="547" spans="1:12" ht="12.75" customHeight="1" x14ac:dyDescent="0.2">
      <c r="A547" s="384" t="s">
        <v>1004</v>
      </c>
      <c r="B547" s="616" t="s">
        <v>135</v>
      </c>
      <c r="C547" s="617"/>
      <c r="D547" s="617"/>
      <c r="E547" s="617"/>
      <c r="F547" s="617"/>
      <c r="G547" s="618"/>
      <c r="H547" s="614">
        <v>78.272727272727266</v>
      </c>
      <c r="I547" s="615"/>
      <c r="J547" s="497"/>
      <c r="K547" s="149" t="s">
        <v>755</v>
      </c>
      <c r="L547" s="270"/>
    </row>
    <row r="548" spans="1:12" ht="12.75" customHeight="1" x14ac:dyDescent="0.2">
      <c r="B548" s="498" t="s">
        <v>1005</v>
      </c>
      <c r="C548" s="498">
        <v>92762</v>
      </c>
      <c r="D548" s="600" t="s">
        <v>1152</v>
      </c>
      <c r="E548" s="601"/>
      <c r="F548" s="601"/>
      <c r="G548" s="601"/>
      <c r="H548" s="601"/>
      <c r="I548" s="602"/>
      <c r="J548" s="499" t="s">
        <v>717</v>
      </c>
      <c r="K548" s="149" t="s">
        <v>755</v>
      </c>
      <c r="L548" s="270"/>
    </row>
    <row r="549" spans="1:12" ht="12.75" customHeight="1" x14ac:dyDescent="0.2">
      <c r="B549" s="619" t="s">
        <v>130</v>
      </c>
      <c r="C549" s="620"/>
      <c r="D549" s="620"/>
      <c r="E549" s="620"/>
      <c r="F549" s="620"/>
      <c r="G549" s="621"/>
      <c r="H549" s="611" t="s">
        <v>33</v>
      </c>
      <c r="I549" s="611"/>
      <c r="J549" s="495" t="s">
        <v>134</v>
      </c>
      <c r="K549" s="149" t="s">
        <v>755</v>
      </c>
      <c r="L549" s="270"/>
    </row>
    <row r="550" spans="1:12" ht="12.75" customHeight="1" x14ac:dyDescent="0.2">
      <c r="B550" s="622" t="s">
        <v>975</v>
      </c>
      <c r="C550" s="623"/>
      <c r="D550" s="623"/>
      <c r="E550" s="623"/>
      <c r="F550" s="624"/>
      <c r="G550" s="533" t="s">
        <v>770</v>
      </c>
      <c r="H550" s="612">
        <v>29.818181818181813</v>
      </c>
      <c r="I550" s="613"/>
      <c r="J550" s="500" t="s">
        <v>718</v>
      </c>
      <c r="K550" s="149" t="s">
        <v>755</v>
      </c>
      <c r="L550" s="270"/>
    </row>
    <row r="551" spans="1:12" ht="12.75" customHeight="1" x14ac:dyDescent="0.2">
      <c r="B551" s="622" t="s">
        <v>975</v>
      </c>
      <c r="C551" s="623"/>
      <c r="D551" s="623"/>
      <c r="E551" s="623"/>
      <c r="F551" s="624"/>
      <c r="G551" s="533" t="s">
        <v>768</v>
      </c>
      <c r="H551" s="612"/>
      <c r="I551" s="613"/>
      <c r="J551" s="500"/>
      <c r="K551" s="149" t="s">
        <v>755</v>
      </c>
      <c r="L551" s="270"/>
    </row>
    <row r="552" spans="1:12" ht="12.75" customHeight="1" x14ac:dyDescent="0.2">
      <c r="A552" s="384" t="s">
        <v>1005</v>
      </c>
      <c r="B552" s="616" t="s">
        <v>135</v>
      </c>
      <c r="C552" s="617"/>
      <c r="D552" s="617"/>
      <c r="E552" s="617"/>
      <c r="F552" s="617"/>
      <c r="G552" s="618"/>
      <c r="H552" s="614">
        <v>29.818181818181813</v>
      </c>
      <c r="I552" s="615"/>
      <c r="J552" s="497"/>
      <c r="K552" s="149" t="s">
        <v>755</v>
      </c>
      <c r="L552" s="270"/>
    </row>
    <row r="553" spans="1:12" ht="12.75" customHeight="1" x14ac:dyDescent="0.2">
      <c r="B553" s="498" t="s">
        <v>1006</v>
      </c>
      <c r="C553" s="498">
        <v>92763</v>
      </c>
      <c r="D553" s="600" t="s">
        <v>1191</v>
      </c>
      <c r="E553" s="601"/>
      <c r="F553" s="601"/>
      <c r="G553" s="601"/>
      <c r="H553" s="601"/>
      <c r="I553" s="602"/>
      <c r="J553" s="499" t="s">
        <v>717</v>
      </c>
      <c r="K553" s="149" t="s">
        <v>755</v>
      </c>
      <c r="L553" s="270"/>
    </row>
    <row r="554" spans="1:12" ht="12.75" customHeight="1" x14ac:dyDescent="0.2">
      <c r="B554" s="619" t="s">
        <v>130</v>
      </c>
      <c r="C554" s="620"/>
      <c r="D554" s="620"/>
      <c r="E554" s="620"/>
      <c r="F554" s="620"/>
      <c r="G554" s="621"/>
      <c r="H554" s="611" t="s">
        <v>33</v>
      </c>
      <c r="I554" s="611"/>
      <c r="J554" s="495" t="s">
        <v>134</v>
      </c>
      <c r="K554" s="149" t="s">
        <v>755</v>
      </c>
      <c r="L554" s="270"/>
    </row>
    <row r="555" spans="1:12" ht="12.75" customHeight="1" x14ac:dyDescent="0.2">
      <c r="B555" s="622" t="s">
        <v>975</v>
      </c>
      <c r="C555" s="623"/>
      <c r="D555" s="623"/>
      <c r="E555" s="623"/>
      <c r="F555" s="624"/>
      <c r="G555" s="533" t="s">
        <v>770</v>
      </c>
      <c r="H555" s="612">
        <v>7.1818181818181817</v>
      </c>
      <c r="I555" s="613"/>
      <c r="J555" s="500" t="s">
        <v>718</v>
      </c>
      <c r="K555" s="149" t="s">
        <v>755</v>
      </c>
      <c r="L555" s="270"/>
    </row>
    <row r="556" spans="1:12" ht="12.75" customHeight="1" x14ac:dyDescent="0.2">
      <c r="B556" s="622" t="s">
        <v>975</v>
      </c>
      <c r="C556" s="623"/>
      <c r="D556" s="623"/>
      <c r="E556" s="623"/>
      <c r="F556" s="624"/>
      <c r="G556" s="533" t="s">
        <v>768</v>
      </c>
      <c r="H556" s="612"/>
      <c r="I556" s="613"/>
      <c r="J556" s="500"/>
      <c r="K556" s="149" t="s">
        <v>755</v>
      </c>
      <c r="L556" s="270"/>
    </row>
    <row r="557" spans="1:12" ht="12.75" customHeight="1" x14ac:dyDescent="0.2">
      <c r="A557" s="384" t="s">
        <v>1006</v>
      </c>
      <c r="B557" s="616" t="s">
        <v>135</v>
      </c>
      <c r="C557" s="617"/>
      <c r="D557" s="617"/>
      <c r="E557" s="617"/>
      <c r="F557" s="617"/>
      <c r="G557" s="618"/>
      <c r="H557" s="614">
        <v>7.1818181818181817</v>
      </c>
      <c r="I557" s="615"/>
      <c r="J557" s="497"/>
      <c r="K557" s="149" t="s">
        <v>755</v>
      </c>
      <c r="L557" s="270"/>
    </row>
    <row r="558" spans="1:12" ht="12.75" customHeight="1" x14ac:dyDescent="0.2">
      <c r="B558" s="498" t="s">
        <v>1007</v>
      </c>
      <c r="C558" s="498">
        <v>94965</v>
      </c>
      <c r="D558" s="600" t="s">
        <v>1126</v>
      </c>
      <c r="E558" s="601"/>
      <c r="F558" s="601"/>
      <c r="G558" s="601"/>
      <c r="H558" s="601"/>
      <c r="I558" s="602"/>
      <c r="J558" s="499" t="s">
        <v>1096</v>
      </c>
      <c r="K558" s="149" t="s">
        <v>755</v>
      </c>
      <c r="L558" s="270"/>
    </row>
    <row r="559" spans="1:12" ht="12.75" customHeight="1" x14ac:dyDescent="0.2">
      <c r="B559" s="619" t="s">
        <v>130</v>
      </c>
      <c r="C559" s="620"/>
      <c r="D559" s="620"/>
      <c r="E559" s="620"/>
      <c r="F559" s="620"/>
      <c r="G559" s="621"/>
      <c r="H559" s="611" t="s">
        <v>719</v>
      </c>
      <c r="I559" s="611"/>
      <c r="J559" s="495" t="s">
        <v>134</v>
      </c>
      <c r="K559" s="149" t="s">
        <v>755</v>
      </c>
      <c r="L559" s="270"/>
    </row>
    <row r="560" spans="1:12" ht="12.75" customHeight="1" x14ac:dyDescent="0.2">
      <c r="B560" s="622" t="s">
        <v>979</v>
      </c>
      <c r="C560" s="623"/>
      <c r="D560" s="623"/>
      <c r="E560" s="623"/>
      <c r="F560" s="624"/>
      <c r="G560" s="533" t="s">
        <v>770</v>
      </c>
      <c r="H560" s="612">
        <v>1.76</v>
      </c>
      <c r="I560" s="613"/>
      <c r="J560" s="500" t="s">
        <v>719</v>
      </c>
      <c r="K560" s="149" t="s">
        <v>755</v>
      </c>
      <c r="L560" s="270"/>
    </row>
    <row r="561" spans="1:12" ht="12.75" customHeight="1" x14ac:dyDescent="0.2">
      <c r="B561" s="622" t="s">
        <v>980</v>
      </c>
      <c r="C561" s="623"/>
      <c r="D561" s="623"/>
      <c r="E561" s="623"/>
      <c r="F561" s="624"/>
      <c r="G561" s="533" t="s">
        <v>768</v>
      </c>
      <c r="H561" s="612">
        <v>0.54</v>
      </c>
      <c r="I561" s="613"/>
      <c r="J561" s="500"/>
      <c r="K561" s="149" t="s">
        <v>755</v>
      </c>
      <c r="L561" s="270"/>
    </row>
    <row r="562" spans="1:12" ht="12.75" customHeight="1" x14ac:dyDescent="0.2">
      <c r="A562" s="384" t="s">
        <v>1007</v>
      </c>
      <c r="B562" s="616" t="s">
        <v>135</v>
      </c>
      <c r="C562" s="617"/>
      <c r="D562" s="617"/>
      <c r="E562" s="617"/>
      <c r="F562" s="617"/>
      <c r="G562" s="618"/>
      <c r="H562" s="614">
        <v>2.2999999999999998</v>
      </c>
      <c r="I562" s="615"/>
      <c r="J562" s="497"/>
      <c r="K562" s="149" t="s">
        <v>755</v>
      </c>
      <c r="L562" s="270"/>
    </row>
    <row r="563" spans="1:12" ht="12.75" customHeight="1" x14ac:dyDescent="0.2">
      <c r="B563" s="498" t="s">
        <v>1008</v>
      </c>
      <c r="C563" s="498">
        <v>103670</v>
      </c>
      <c r="D563" s="600" t="s">
        <v>1107</v>
      </c>
      <c r="E563" s="601"/>
      <c r="F563" s="601"/>
      <c r="G563" s="601"/>
      <c r="H563" s="601"/>
      <c r="I563" s="602"/>
      <c r="J563" s="499" t="s">
        <v>1096</v>
      </c>
      <c r="K563" s="149" t="s">
        <v>755</v>
      </c>
      <c r="L563" s="270"/>
    </row>
    <row r="564" spans="1:12" ht="12.75" customHeight="1" x14ac:dyDescent="0.2">
      <c r="B564" s="608" t="s">
        <v>130</v>
      </c>
      <c r="C564" s="609"/>
      <c r="D564" s="609"/>
      <c r="E564" s="609"/>
      <c r="F564" s="609"/>
      <c r="G564" s="610"/>
      <c r="H564" s="611" t="s">
        <v>719</v>
      </c>
      <c r="I564" s="611"/>
      <c r="J564" s="495" t="s">
        <v>134</v>
      </c>
      <c r="K564" s="149" t="s">
        <v>755</v>
      </c>
      <c r="L564" s="270"/>
    </row>
    <row r="565" spans="1:12" ht="12.75" customHeight="1" x14ac:dyDescent="0.2">
      <c r="B565" s="608" t="s">
        <v>725</v>
      </c>
      <c r="C565" s="609"/>
      <c r="D565" s="609"/>
      <c r="E565" s="609"/>
      <c r="F565" s="609"/>
      <c r="G565" s="610"/>
      <c r="H565" s="612">
        <v>2.2999999999999998</v>
      </c>
      <c r="I565" s="613"/>
      <c r="J565" s="500" t="s">
        <v>719</v>
      </c>
      <c r="K565" s="149" t="s">
        <v>755</v>
      </c>
      <c r="L565" s="270"/>
    </row>
    <row r="566" spans="1:12" ht="12.75" customHeight="1" x14ac:dyDescent="0.2">
      <c r="A566" s="384" t="s">
        <v>1008</v>
      </c>
      <c r="B566" s="616" t="s">
        <v>135</v>
      </c>
      <c r="C566" s="617"/>
      <c r="D566" s="617"/>
      <c r="E566" s="617"/>
      <c r="F566" s="617"/>
      <c r="G566" s="618"/>
      <c r="H566" s="614">
        <v>2.2999999999999998</v>
      </c>
      <c r="I566" s="615"/>
      <c r="J566" s="497"/>
      <c r="K566" s="149" t="s">
        <v>755</v>
      </c>
      <c r="L566" s="270"/>
    </row>
    <row r="567" spans="1:12" x14ac:dyDescent="0.2">
      <c r="B567" s="95" t="s">
        <v>1009</v>
      </c>
      <c r="C567" s="524"/>
      <c r="D567" s="97" t="s">
        <v>502</v>
      </c>
      <c r="E567" s="97"/>
      <c r="F567" s="97"/>
      <c r="G567" s="97"/>
      <c r="H567" s="97"/>
      <c r="I567" s="97"/>
      <c r="J567" s="98"/>
      <c r="K567" s="149" t="s">
        <v>755</v>
      </c>
      <c r="L567" s="270"/>
    </row>
    <row r="568" spans="1:12" ht="37.5" customHeight="1" x14ac:dyDescent="0.2">
      <c r="B568" s="88" t="s">
        <v>1010</v>
      </c>
      <c r="C568" s="88">
        <v>601003180</v>
      </c>
      <c r="D568" s="578" t="s">
        <v>1197</v>
      </c>
      <c r="E568" s="579"/>
      <c r="F568" s="579"/>
      <c r="G568" s="579"/>
      <c r="H568" s="579"/>
      <c r="I568" s="580"/>
      <c r="J568" s="88" t="s">
        <v>38</v>
      </c>
      <c r="K568" s="149" t="s">
        <v>755</v>
      </c>
      <c r="L568" s="270"/>
    </row>
    <row r="569" spans="1:12" x14ac:dyDescent="0.2">
      <c r="B569" s="581" t="s">
        <v>130</v>
      </c>
      <c r="C569" s="582"/>
      <c r="D569" s="582"/>
      <c r="E569" s="582"/>
      <c r="F569" s="582"/>
      <c r="G569" s="583"/>
      <c r="H569" s="584" t="s">
        <v>33</v>
      </c>
      <c r="I569" s="584"/>
      <c r="J569" s="321" t="s">
        <v>134</v>
      </c>
      <c r="K569" s="149" t="s">
        <v>755</v>
      </c>
      <c r="L569" s="270"/>
    </row>
    <row r="570" spans="1:12" x14ac:dyDescent="0.2">
      <c r="B570" s="691" t="s">
        <v>1074</v>
      </c>
      <c r="C570" s="692"/>
      <c r="D570" s="692"/>
      <c r="E570" s="692"/>
      <c r="F570" s="692"/>
      <c r="G570" s="693"/>
      <c r="H570" s="576">
        <v>6.4</v>
      </c>
      <c r="I570" s="577"/>
      <c r="J570" s="89" t="s">
        <v>32</v>
      </c>
      <c r="K570" s="149" t="s">
        <v>755</v>
      </c>
      <c r="L570" s="270"/>
    </row>
    <row r="571" spans="1:12" x14ac:dyDescent="0.2">
      <c r="A571" s="384" t="s">
        <v>1010</v>
      </c>
      <c r="B571" s="585" t="s">
        <v>135</v>
      </c>
      <c r="C571" s="586"/>
      <c r="D571" s="586"/>
      <c r="E571" s="586"/>
      <c r="F571" s="586"/>
      <c r="G571" s="587"/>
      <c r="H571" s="588">
        <v>6.4</v>
      </c>
      <c r="I571" s="589"/>
      <c r="J571" s="90"/>
      <c r="K571" s="149" t="s">
        <v>755</v>
      </c>
      <c r="L571" s="270"/>
    </row>
    <row r="572" spans="1:12" x14ac:dyDescent="0.2">
      <c r="B572" s="88" t="s">
        <v>1011</v>
      </c>
      <c r="C572" s="88">
        <v>601003215</v>
      </c>
      <c r="D572" s="578" t="s">
        <v>1198</v>
      </c>
      <c r="E572" s="579"/>
      <c r="F572" s="579"/>
      <c r="G572" s="579"/>
      <c r="H572" s="579"/>
      <c r="I572" s="580"/>
      <c r="J572" s="88" t="s">
        <v>38</v>
      </c>
      <c r="K572" s="149" t="s">
        <v>755</v>
      </c>
      <c r="L572" s="270"/>
    </row>
    <row r="573" spans="1:12" x14ac:dyDescent="0.2">
      <c r="B573" s="581" t="s">
        <v>130</v>
      </c>
      <c r="C573" s="582"/>
      <c r="D573" s="582"/>
      <c r="E573" s="582"/>
      <c r="F573" s="582"/>
      <c r="G573" s="583"/>
      <c r="H573" s="584" t="s">
        <v>33</v>
      </c>
      <c r="I573" s="584"/>
      <c r="J573" s="321" t="s">
        <v>134</v>
      </c>
      <c r="K573" s="149" t="s">
        <v>755</v>
      </c>
      <c r="L573" s="270"/>
    </row>
    <row r="574" spans="1:12" x14ac:dyDescent="0.2">
      <c r="B574" s="581" t="s">
        <v>777</v>
      </c>
      <c r="C574" s="582"/>
      <c r="D574" s="582"/>
      <c r="E574" s="582"/>
      <c r="F574" s="582"/>
      <c r="G574" s="583"/>
      <c r="H574" s="576">
        <v>6.4</v>
      </c>
      <c r="I574" s="577"/>
      <c r="J574" s="89" t="s">
        <v>32</v>
      </c>
      <c r="K574" s="149" t="s">
        <v>755</v>
      </c>
      <c r="L574" s="270"/>
    </row>
    <row r="575" spans="1:12" x14ac:dyDescent="0.2">
      <c r="A575" s="384" t="s">
        <v>1011</v>
      </c>
      <c r="B575" s="585" t="s">
        <v>135</v>
      </c>
      <c r="C575" s="586"/>
      <c r="D575" s="586"/>
      <c r="E575" s="586"/>
      <c r="F575" s="586"/>
      <c r="G575" s="587"/>
      <c r="H575" s="588">
        <v>6.4</v>
      </c>
      <c r="I575" s="589"/>
      <c r="J575" s="90"/>
      <c r="K575" s="149" t="s">
        <v>755</v>
      </c>
      <c r="L575" s="270"/>
    </row>
    <row r="576" spans="1:12" x14ac:dyDescent="0.2">
      <c r="B576" s="88" t="s">
        <v>1012</v>
      </c>
      <c r="C576" s="88">
        <v>100066</v>
      </c>
      <c r="D576" s="578" t="s">
        <v>1199</v>
      </c>
      <c r="E576" s="579"/>
      <c r="F576" s="579"/>
      <c r="G576" s="579"/>
      <c r="H576" s="579"/>
      <c r="I576" s="580"/>
      <c r="J576" s="88" t="s">
        <v>717</v>
      </c>
      <c r="K576" s="149" t="s">
        <v>755</v>
      </c>
      <c r="L576" s="270"/>
    </row>
    <row r="577" spans="1:12" x14ac:dyDescent="0.2">
      <c r="B577" s="581" t="s">
        <v>130</v>
      </c>
      <c r="C577" s="582"/>
      <c r="D577" s="582"/>
      <c r="E577" s="582"/>
      <c r="F577" s="582"/>
      <c r="G577" s="583"/>
      <c r="H577" s="625" t="s">
        <v>33</v>
      </c>
      <c r="I577" s="626"/>
      <c r="J577" s="321" t="s">
        <v>134</v>
      </c>
      <c r="K577" s="149" t="s">
        <v>755</v>
      </c>
      <c r="L577" s="270"/>
    </row>
    <row r="578" spans="1:12" x14ac:dyDescent="0.2">
      <c r="B578" s="581" t="s">
        <v>1075</v>
      </c>
      <c r="C578" s="582"/>
      <c r="D578" s="582"/>
      <c r="E578" s="582"/>
      <c r="F578" s="582"/>
      <c r="G578" s="583"/>
      <c r="H578" s="606">
        <v>19.904</v>
      </c>
      <c r="I578" s="607"/>
      <c r="J578" s="89" t="s">
        <v>32</v>
      </c>
      <c r="K578" s="149" t="s">
        <v>755</v>
      </c>
      <c r="L578" s="270"/>
    </row>
    <row r="579" spans="1:12" x14ac:dyDescent="0.2">
      <c r="A579" s="384" t="s">
        <v>1012</v>
      </c>
      <c r="B579" s="585" t="s">
        <v>135</v>
      </c>
      <c r="C579" s="586"/>
      <c r="D579" s="586"/>
      <c r="E579" s="586"/>
      <c r="F579" s="586"/>
      <c r="G579" s="587"/>
      <c r="H579" s="588">
        <v>19.904</v>
      </c>
      <c r="I579" s="589"/>
      <c r="J579" s="90"/>
      <c r="K579" s="149" t="s">
        <v>755</v>
      </c>
      <c r="L579" s="270"/>
    </row>
    <row r="580" spans="1:12" x14ac:dyDescent="0.2">
      <c r="B580" s="95" t="s">
        <v>992</v>
      </c>
      <c r="C580" s="96"/>
      <c r="D580" s="97" t="s">
        <v>503</v>
      </c>
      <c r="E580" s="97"/>
      <c r="F580" s="97"/>
      <c r="G580" s="97"/>
      <c r="H580" s="97"/>
      <c r="I580" s="97"/>
      <c r="J580" s="98"/>
      <c r="K580" s="149" t="s">
        <v>755</v>
      </c>
      <c r="L580" s="270"/>
    </row>
    <row r="581" spans="1:12" x14ac:dyDescent="0.2">
      <c r="B581" s="88" t="s">
        <v>1013</v>
      </c>
      <c r="C581" s="88">
        <v>98557</v>
      </c>
      <c r="D581" s="578" t="s">
        <v>1129</v>
      </c>
      <c r="E581" s="579"/>
      <c r="F581" s="579"/>
      <c r="G581" s="579"/>
      <c r="H581" s="579"/>
      <c r="I581" s="580"/>
      <c r="J581" s="88" t="s">
        <v>38</v>
      </c>
      <c r="K581" s="149" t="s">
        <v>755</v>
      </c>
      <c r="L581" s="270"/>
    </row>
    <row r="582" spans="1:12" x14ac:dyDescent="0.2">
      <c r="B582" s="581" t="s">
        <v>130</v>
      </c>
      <c r="C582" s="582"/>
      <c r="D582" s="582"/>
      <c r="E582" s="582"/>
      <c r="F582" s="582"/>
      <c r="G582" s="583"/>
      <c r="H582" s="584" t="s">
        <v>33</v>
      </c>
      <c r="I582" s="584"/>
      <c r="J582" s="321" t="s">
        <v>134</v>
      </c>
      <c r="K582" s="149" t="s">
        <v>755</v>
      </c>
      <c r="L582" s="270"/>
    </row>
    <row r="583" spans="1:12" x14ac:dyDescent="0.2">
      <c r="B583" s="581" t="s">
        <v>778</v>
      </c>
      <c r="C583" s="582"/>
      <c r="D583" s="582"/>
      <c r="E583" s="582"/>
      <c r="F583" s="582"/>
      <c r="G583" s="583"/>
      <c r="H583" s="576">
        <v>6.4</v>
      </c>
      <c r="I583" s="577"/>
      <c r="J583" s="89" t="s">
        <v>32</v>
      </c>
      <c r="K583" s="149" t="s">
        <v>755</v>
      </c>
      <c r="L583" s="270"/>
    </row>
    <row r="584" spans="1:12" x14ac:dyDescent="0.2">
      <c r="A584" s="384" t="s">
        <v>1013</v>
      </c>
      <c r="B584" s="585" t="s">
        <v>135</v>
      </c>
      <c r="C584" s="586"/>
      <c r="D584" s="586"/>
      <c r="E584" s="586"/>
      <c r="F584" s="586"/>
      <c r="G584" s="587"/>
      <c r="H584" s="588">
        <v>6.4</v>
      </c>
      <c r="I584" s="589"/>
      <c r="J584" s="90"/>
      <c r="K584" s="149" t="s">
        <v>755</v>
      </c>
      <c r="L584" s="270"/>
    </row>
    <row r="585" spans="1:12" x14ac:dyDescent="0.2">
      <c r="B585" s="95" t="s">
        <v>1014</v>
      </c>
      <c r="C585" s="96"/>
      <c r="D585" s="97" t="s">
        <v>499</v>
      </c>
      <c r="E585" s="97"/>
      <c r="F585" s="97"/>
      <c r="G585" s="97"/>
      <c r="H585" s="97"/>
      <c r="I585" s="97"/>
      <c r="J585" s="98"/>
      <c r="K585" s="149" t="s">
        <v>755</v>
      </c>
      <c r="L585" s="270"/>
    </row>
    <row r="586" spans="1:12" ht="26.25" customHeight="1" x14ac:dyDescent="0.2">
      <c r="B586" s="88" t="s">
        <v>1015</v>
      </c>
      <c r="C586" s="88">
        <v>103324</v>
      </c>
      <c r="D586" s="578" t="s">
        <v>1202</v>
      </c>
      <c r="E586" s="579"/>
      <c r="F586" s="579"/>
      <c r="G586" s="579"/>
      <c r="H586" s="579"/>
      <c r="I586" s="580"/>
      <c r="J586" s="88" t="s">
        <v>38</v>
      </c>
      <c r="K586" s="149" t="s">
        <v>755</v>
      </c>
      <c r="L586" s="270"/>
    </row>
    <row r="587" spans="1:12" x14ac:dyDescent="0.2">
      <c r="B587" s="590" t="s">
        <v>130</v>
      </c>
      <c r="C587" s="590"/>
      <c r="D587" s="590"/>
      <c r="E587" s="395" t="s">
        <v>779</v>
      </c>
      <c r="F587" s="395" t="s">
        <v>138</v>
      </c>
      <c r="G587" s="395" t="s">
        <v>132</v>
      </c>
      <c r="H587" s="584" t="s">
        <v>33</v>
      </c>
      <c r="I587" s="584"/>
      <c r="J587" s="321" t="s">
        <v>134</v>
      </c>
      <c r="K587" s="149" t="s">
        <v>755</v>
      </c>
      <c r="L587" s="270"/>
    </row>
    <row r="588" spans="1:12" x14ac:dyDescent="0.2">
      <c r="B588" s="591"/>
      <c r="C588" s="592"/>
      <c r="D588" s="593"/>
      <c r="E588" s="395" t="s">
        <v>356</v>
      </c>
      <c r="F588" s="395">
        <v>8.16</v>
      </c>
      <c r="G588" s="395">
        <v>4.9000000000000004</v>
      </c>
      <c r="H588" s="576">
        <v>39.984000000000002</v>
      </c>
      <c r="I588" s="577"/>
      <c r="J588" s="603" t="s">
        <v>32</v>
      </c>
      <c r="K588" s="149" t="s">
        <v>755</v>
      </c>
      <c r="L588" s="270"/>
    </row>
    <row r="589" spans="1:12" x14ac:dyDescent="0.2">
      <c r="B589" s="594"/>
      <c r="C589" s="595"/>
      <c r="D589" s="596"/>
      <c r="E589" s="395" t="s">
        <v>356</v>
      </c>
      <c r="F589" s="395">
        <v>8.16</v>
      </c>
      <c r="G589" s="395">
        <v>4.9000000000000004</v>
      </c>
      <c r="H589" s="576">
        <v>39.984000000000002</v>
      </c>
      <c r="I589" s="577"/>
      <c r="J589" s="604"/>
      <c r="K589" s="149" t="s">
        <v>755</v>
      </c>
      <c r="L589" s="270"/>
    </row>
    <row r="590" spans="1:12" x14ac:dyDescent="0.2">
      <c r="B590" s="594"/>
      <c r="C590" s="595"/>
      <c r="D590" s="596"/>
      <c r="E590" s="395" t="s">
        <v>768</v>
      </c>
      <c r="F590" s="395">
        <v>8.16</v>
      </c>
      <c r="G590" s="395">
        <v>0.9</v>
      </c>
      <c r="H590" s="576">
        <v>7.3440000000000003</v>
      </c>
      <c r="I590" s="577"/>
      <c r="J590" s="604"/>
      <c r="K590" s="149" t="s">
        <v>755</v>
      </c>
      <c r="L590" s="270"/>
    </row>
    <row r="591" spans="1:12" x14ac:dyDescent="0.2">
      <c r="B591" s="597"/>
      <c r="C591" s="598"/>
      <c r="D591" s="599"/>
      <c r="E591" s="395" t="s">
        <v>780</v>
      </c>
      <c r="F591" s="395">
        <v>11.760000000000002</v>
      </c>
      <c r="G591" s="395">
        <v>4.9000000000000004</v>
      </c>
      <c r="H591" s="576">
        <v>57.624000000000009</v>
      </c>
      <c r="I591" s="577"/>
      <c r="J591" s="605"/>
      <c r="K591" s="149" t="s">
        <v>755</v>
      </c>
      <c r="L591" s="270"/>
    </row>
    <row r="592" spans="1:12" x14ac:dyDescent="0.2">
      <c r="A592" s="149" t="s">
        <v>1015</v>
      </c>
      <c r="B592" s="585" t="s">
        <v>135</v>
      </c>
      <c r="C592" s="586"/>
      <c r="D592" s="586"/>
      <c r="E592" s="586"/>
      <c r="F592" s="586"/>
      <c r="G592" s="587"/>
      <c r="H592" s="588">
        <v>144.93600000000001</v>
      </c>
      <c r="I592" s="589"/>
      <c r="J592" s="90"/>
      <c r="K592" s="149" t="s">
        <v>755</v>
      </c>
      <c r="L592" s="270"/>
    </row>
    <row r="593" spans="1:15" x14ac:dyDescent="0.2">
      <c r="A593" s="78"/>
      <c r="B593" s="88" t="s">
        <v>1016</v>
      </c>
      <c r="C593" s="88">
        <v>87894</v>
      </c>
      <c r="D593" s="578" t="s">
        <v>1205</v>
      </c>
      <c r="E593" s="579"/>
      <c r="F593" s="579"/>
      <c r="G593" s="579"/>
      <c r="H593" s="579"/>
      <c r="I593" s="580"/>
      <c r="J593" s="88" t="s">
        <v>38</v>
      </c>
      <c r="K593" s="149" t="s">
        <v>755</v>
      </c>
      <c r="L593" s="270"/>
      <c r="M593" s="78"/>
      <c r="N593" s="78"/>
      <c r="O593" s="78"/>
    </row>
    <row r="594" spans="1:15" x14ac:dyDescent="0.2">
      <c r="A594" s="78"/>
      <c r="B594" s="581" t="s">
        <v>130</v>
      </c>
      <c r="C594" s="582"/>
      <c r="D594" s="582"/>
      <c r="E594" s="582"/>
      <c r="F594" s="582"/>
      <c r="G594" s="583"/>
      <c r="H594" s="584" t="s">
        <v>33</v>
      </c>
      <c r="I594" s="584"/>
      <c r="J594" s="321" t="s">
        <v>134</v>
      </c>
      <c r="K594" s="149" t="s">
        <v>755</v>
      </c>
      <c r="L594" s="270"/>
      <c r="M594" s="78"/>
      <c r="N594" s="78"/>
      <c r="O594" s="78"/>
    </row>
    <row r="595" spans="1:15" x14ac:dyDescent="0.2">
      <c r="A595" s="78"/>
      <c r="B595" s="581" t="s">
        <v>781</v>
      </c>
      <c r="C595" s="582"/>
      <c r="D595" s="582"/>
      <c r="E595" s="582"/>
      <c r="F595" s="582"/>
      <c r="G595" s="583"/>
      <c r="H595" s="576">
        <v>289.87200000000001</v>
      </c>
      <c r="I595" s="577"/>
      <c r="J595" s="89" t="s">
        <v>32</v>
      </c>
      <c r="K595" s="149" t="s">
        <v>755</v>
      </c>
      <c r="L595" s="270"/>
      <c r="M595" s="78"/>
      <c r="N595" s="78"/>
      <c r="O595" s="78"/>
    </row>
    <row r="596" spans="1:15" x14ac:dyDescent="0.2">
      <c r="A596" s="149" t="s">
        <v>1016</v>
      </c>
      <c r="B596" s="585" t="s">
        <v>135</v>
      </c>
      <c r="C596" s="586"/>
      <c r="D596" s="586"/>
      <c r="E596" s="586"/>
      <c r="F596" s="586"/>
      <c r="G596" s="587"/>
      <c r="H596" s="588">
        <v>289.87200000000001</v>
      </c>
      <c r="I596" s="589"/>
      <c r="J596" s="90"/>
      <c r="K596" s="149" t="s">
        <v>755</v>
      </c>
      <c r="L596" s="270"/>
      <c r="M596" s="78"/>
      <c r="N596" s="78"/>
      <c r="O596" s="78"/>
    </row>
    <row r="597" spans="1:15" ht="26.25" customHeight="1" x14ac:dyDescent="0.2">
      <c r="A597" s="78"/>
      <c r="B597" s="88" t="s">
        <v>1017</v>
      </c>
      <c r="C597" s="88">
        <v>87775</v>
      </c>
      <c r="D597" s="578" t="s">
        <v>1208</v>
      </c>
      <c r="E597" s="579"/>
      <c r="F597" s="579"/>
      <c r="G597" s="579"/>
      <c r="H597" s="579"/>
      <c r="I597" s="580"/>
      <c r="J597" s="88" t="s">
        <v>38</v>
      </c>
      <c r="K597" s="149" t="s">
        <v>755</v>
      </c>
      <c r="L597" s="270"/>
      <c r="M597" s="78"/>
      <c r="N597" s="78"/>
      <c r="O597" s="78"/>
    </row>
    <row r="598" spans="1:15" x14ac:dyDescent="0.2">
      <c r="A598" s="78"/>
      <c r="B598" s="581" t="s">
        <v>130</v>
      </c>
      <c r="C598" s="582"/>
      <c r="D598" s="582"/>
      <c r="E598" s="582"/>
      <c r="F598" s="582"/>
      <c r="G598" s="583"/>
      <c r="H598" s="584" t="s">
        <v>33</v>
      </c>
      <c r="I598" s="584"/>
      <c r="J598" s="321" t="s">
        <v>134</v>
      </c>
      <c r="K598" s="149" t="s">
        <v>755</v>
      </c>
      <c r="L598" s="270"/>
      <c r="M598" s="78"/>
      <c r="N598" s="78"/>
      <c r="O598" s="78"/>
    </row>
    <row r="599" spans="1:15" x14ac:dyDescent="0.2">
      <c r="A599" s="78"/>
      <c r="B599" s="581" t="s">
        <v>782</v>
      </c>
      <c r="C599" s="582"/>
      <c r="D599" s="582"/>
      <c r="E599" s="582"/>
      <c r="F599" s="582"/>
      <c r="G599" s="583"/>
      <c r="H599" s="576">
        <v>144.93600000000001</v>
      </c>
      <c r="I599" s="577"/>
      <c r="J599" s="89" t="s">
        <v>32</v>
      </c>
      <c r="K599" s="149" t="s">
        <v>755</v>
      </c>
      <c r="L599" s="270"/>
      <c r="M599" s="78"/>
      <c r="N599" s="78"/>
      <c r="O599" s="78"/>
    </row>
    <row r="600" spans="1:15" x14ac:dyDescent="0.2">
      <c r="A600" s="149" t="s">
        <v>1017</v>
      </c>
      <c r="B600" s="585" t="s">
        <v>135</v>
      </c>
      <c r="C600" s="586"/>
      <c r="D600" s="586"/>
      <c r="E600" s="586"/>
      <c r="F600" s="586"/>
      <c r="G600" s="587"/>
      <c r="H600" s="588">
        <v>144.93600000000001</v>
      </c>
      <c r="I600" s="589"/>
      <c r="J600" s="90"/>
      <c r="K600" s="149" t="s">
        <v>755</v>
      </c>
      <c r="L600" s="270"/>
      <c r="M600" s="78"/>
      <c r="N600" s="78"/>
      <c r="O600" s="78"/>
    </row>
    <row r="601" spans="1:15" ht="26.25" customHeight="1" x14ac:dyDescent="0.2">
      <c r="A601" s="78"/>
      <c r="B601" s="88" t="s">
        <v>1018</v>
      </c>
      <c r="C601" s="88">
        <v>89173</v>
      </c>
      <c r="D601" s="578" t="s">
        <v>1211</v>
      </c>
      <c r="E601" s="579"/>
      <c r="F601" s="579"/>
      <c r="G601" s="579"/>
      <c r="H601" s="579"/>
      <c r="I601" s="580"/>
      <c r="J601" s="88" t="s">
        <v>38</v>
      </c>
      <c r="K601" s="149" t="s">
        <v>755</v>
      </c>
      <c r="L601" s="270"/>
      <c r="M601" s="78"/>
      <c r="N601" s="78"/>
      <c r="O601" s="78"/>
    </row>
    <row r="602" spans="1:15" x14ac:dyDescent="0.2">
      <c r="B602" s="590" t="s">
        <v>130</v>
      </c>
      <c r="C602" s="590"/>
      <c r="D602" s="590"/>
      <c r="E602" s="395" t="s">
        <v>779</v>
      </c>
      <c r="F602" s="395" t="s">
        <v>138</v>
      </c>
      <c r="G602" s="395" t="s">
        <v>132</v>
      </c>
      <c r="H602" s="584" t="s">
        <v>33</v>
      </c>
      <c r="I602" s="584"/>
      <c r="J602" s="321" t="s">
        <v>134</v>
      </c>
      <c r="K602" s="149" t="s">
        <v>755</v>
      </c>
      <c r="L602" s="270"/>
    </row>
    <row r="603" spans="1:15" x14ac:dyDescent="0.2">
      <c r="B603" s="591"/>
      <c r="C603" s="592"/>
      <c r="D603" s="593"/>
      <c r="E603" s="395" t="s">
        <v>356</v>
      </c>
      <c r="F603" s="395">
        <v>8.16</v>
      </c>
      <c r="G603" s="395">
        <v>4.9000000000000004</v>
      </c>
      <c r="H603" s="576">
        <v>39.984000000000002</v>
      </c>
      <c r="I603" s="577"/>
      <c r="J603" s="603" t="s">
        <v>32</v>
      </c>
      <c r="K603" s="149" t="s">
        <v>755</v>
      </c>
      <c r="L603" s="270"/>
    </row>
    <row r="604" spans="1:15" x14ac:dyDescent="0.2">
      <c r="B604" s="594"/>
      <c r="C604" s="595"/>
      <c r="D604" s="596"/>
      <c r="E604" s="395" t="s">
        <v>356</v>
      </c>
      <c r="F604" s="395">
        <v>8.16</v>
      </c>
      <c r="G604" s="395">
        <v>4.9000000000000004</v>
      </c>
      <c r="H604" s="576">
        <v>39.984000000000002</v>
      </c>
      <c r="I604" s="577"/>
      <c r="J604" s="604"/>
      <c r="K604" s="149" t="s">
        <v>755</v>
      </c>
      <c r="L604" s="270"/>
    </row>
    <row r="605" spans="1:15" x14ac:dyDescent="0.2">
      <c r="A605" s="149" t="s">
        <v>1018</v>
      </c>
      <c r="B605" s="585" t="s">
        <v>135</v>
      </c>
      <c r="C605" s="586"/>
      <c r="D605" s="586"/>
      <c r="E605" s="586"/>
      <c r="F605" s="586"/>
      <c r="G605" s="587"/>
      <c r="H605" s="588">
        <v>79.968000000000004</v>
      </c>
      <c r="I605" s="589"/>
      <c r="J605" s="90"/>
      <c r="K605" s="149" t="s">
        <v>755</v>
      </c>
      <c r="L605" s="270"/>
    </row>
    <row r="606" spans="1:15" x14ac:dyDescent="0.2">
      <c r="A606" s="78"/>
      <c r="B606" s="95" t="s">
        <v>1019</v>
      </c>
      <c r="C606" s="96"/>
      <c r="D606" s="97" t="s">
        <v>504</v>
      </c>
      <c r="E606" s="97"/>
      <c r="F606" s="97"/>
      <c r="G606" s="97"/>
      <c r="H606" s="97"/>
      <c r="I606" s="97"/>
      <c r="J606" s="98"/>
      <c r="K606" s="149" t="s">
        <v>755</v>
      </c>
      <c r="L606" s="270"/>
      <c r="M606" s="78"/>
      <c r="N606" s="78"/>
      <c r="O606" s="78"/>
    </row>
    <row r="607" spans="1:15" ht="26.25" customHeight="1" x14ac:dyDescent="0.2">
      <c r="A607" s="78"/>
      <c r="B607" s="88" t="s">
        <v>1020</v>
      </c>
      <c r="C607" s="88">
        <v>87881</v>
      </c>
      <c r="D607" s="578" t="s">
        <v>1214</v>
      </c>
      <c r="E607" s="579"/>
      <c r="F607" s="579"/>
      <c r="G607" s="579"/>
      <c r="H607" s="579"/>
      <c r="I607" s="580"/>
      <c r="J607" s="88" t="s">
        <v>38</v>
      </c>
      <c r="K607" s="149" t="s">
        <v>755</v>
      </c>
      <c r="L607" s="270"/>
      <c r="M607" s="78"/>
      <c r="N607" s="78"/>
      <c r="O607" s="78"/>
    </row>
    <row r="608" spans="1:15" x14ac:dyDescent="0.2">
      <c r="A608" s="78"/>
      <c r="B608" s="581" t="s">
        <v>130</v>
      </c>
      <c r="C608" s="582"/>
      <c r="D608" s="582"/>
      <c r="E608" s="582"/>
      <c r="F608" s="582"/>
      <c r="G608" s="583"/>
      <c r="H608" s="584" t="s">
        <v>33</v>
      </c>
      <c r="I608" s="584"/>
      <c r="J608" s="321" t="s">
        <v>134</v>
      </c>
      <c r="K608" s="149" t="s">
        <v>755</v>
      </c>
      <c r="L608" s="270"/>
      <c r="M608" s="78"/>
      <c r="N608" s="78"/>
      <c r="O608" s="78"/>
    </row>
    <row r="609" spans="1:15" x14ac:dyDescent="0.2">
      <c r="A609" s="78"/>
      <c r="B609" s="581" t="s">
        <v>784</v>
      </c>
      <c r="C609" s="582"/>
      <c r="D609" s="582"/>
      <c r="E609" s="582"/>
      <c r="F609" s="582"/>
      <c r="G609" s="583"/>
      <c r="H609" s="576">
        <v>6.4</v>
      </c>
      <c r="I609" s="577"/>
      <c r="J609" s="89" t="s">
        <v>32</v>
      </c>
      <c r="K609" s="149" t="s">
        <v>755</v>
      </c>
      <c r="L609" s="270"/>
      <c r="M609" s="78"/>
      <c r="N609" s="78"/>
      <c r="O609" s="78"/>
    </row>
    <row r="610" spans="1:15" x14ac:dyDescent="0.2">
      <c r="A610" s="149" t="s">
        <v>1020</v>
      </c>
      <c r="B610" s="585" t="s">
        <v>135</v>
      </c>
      <c r="C610" s="586"/>
      <c r="D610" s="586"/>
      <c r="E610" s="586"/>
      <c r="F610" s="586"/>
      <c r="G610" s="587"/>
      <c r="H610" s="588">
        <v>6.4</v>
      </c>
      <c r="I610" s="589"/>
      <c r="J610" s="90"/>
      <c r="K610" s="149" t="s">
        <v>755</v>
      </c>
      <c r="L610" s="270"/>
      <c r="M610" s="78"/>
      <c r="N610" s="78"/>
      <c r="O610" s="78"/>
    </row>
    <row r="611" spans="1:15" x14ac:dyDescent="0.2">
      <c r="A611" s="78"/>
      <c r="B611" s="88" t="s">
        <v>1021</v>
      </c>
      <c r="C611" s="88">
        <v>1601000101</v>
      </c>
      <c r="D611" s="578" t="s">
        <v>1217</v>
      </c>
      <c r="E611" s="579"/>
      <c r="F611" s="579"/>
      <c r="G611" s="579"/>
      <c r="H611" s="579"/>
      <c r="I611" s="580"/>
      <c r="J611" s="88" t="s">
        <v>38</v>
      </c>
      <c r="K611" s="149" t="s">
        <v>755</v>
      </c>
      <c r="L611" s="270"/>
      <c r="M611" s="78"/>
      <c r="N611" s="78"/>
      <c r="O611" s="78"/>
    </row>
    <row r="612" spans="1:15" x14ac:dyDescent="0.2">
      <c r="A612" s="78"/>
      <c r="B612" s="581" t="s">
        <v>130</v>
      </c>
      <c r="C612" s="582"/>
      <c r="D612" s="582"/>
      <c r="E612" s="582"/>
      <c r="F612" s="582"/>
      <c r="G612" s="583"/>
      <c r="H612" s="584" t="s">
        <v>33</v>
      </c>
      <c r="I612" s="584"/>
      <c r="J612" s="321" t="s">
        <v>134</v>
      </c>
      <c r="K612" s="149" t="s">
        <v>755</v>
      </c>
      <c r="L612" s="270"/>
      <c r="M612" s="78"/>
      <c r="N612" s="78"/>
      <c r="O612" s="78"/>
    </row>
    <row r="613" spans="1:15" x14ac:dyDescent="0.2">
      <c r="A613" s="78"/>
      <c r="B613" s="581"/>
      <c r="C613" s="582"/>
      <c r="D613" s="582"/>
      <c r="E613" s="582"/>
      <c r="F613" s="582"/>
      <c r="G613" s="583"/>
      <c r="H613" s="576">
        <v>6.4</v>
      </c>
      <c r="I613" s="577"/>
      <c r="J613" s="89" t="s">
        <v>32</v>
      </c>
      <c r="K613" s="149" t="s">
        <v>755</v>
      </c>
      <c r="L613" s="270"/>
      <c r="M613" s="78"/>
      <c r="N613" s="78"/>
      <c r="O613" s="78"/>
    </row>
    <row r="614" spans="1:15" x14ac:dyDescent="0.2">
      <c r="A614" s="149" t="s">
        <v>1021</v>
      </c>
      <c r="B614" s="585" t="s">
        <v>135</v>
      </c>
      <c r="C614" s="586"/>
      <c r="D614" s="586"/>
      <c r="E614" s="586"/>
      <c r="F614" s="586"/>
      <c r="G614" s="587"/>
      <c r="H614" s="588">
        <v>6.4</v>
      </c>
      <c r="I614" s="589"/>
      <c r="J614" s="90"/>
      <c r="K614" s="149" t="s">
        <v>755</v>
      </c>
      <c r="L614" s="270"/>
      <c r="M614" s="78"/>
      <c r="N614" s="78"/>
      <c r="O614" s="78"/>
    </row>
    <row r="615" spans="1:15" x14ac:dyDescent="0.2">
      <c r="A615" s="78"/>
      <c r="B615" s="95" t="s">
        <v>1022</v>
      </c>
      <c r="C615" s="96"/>
      <c r="D615" s="97" t="s">
        <v>102</v>
      </c>
      <c r="E615" s="97"/>
      <c r="F615" s="97"/>
      <c r="G615" s="97"/>
      <c r="H615" s="97"/>
      <c r="I615" s="97"/>
      <c r="J615" s="98"/>
      <c r="K615" s="149" t="s">
        <v>755</v>
      </c>
      <c r="L615" s="270"/>
      <c r="M615" s="78"/>
      <c r="N615" s="78"/>
      <c r="O615" s="78"/>
    </row>
    <row r="616" spans="1:15" ht="13.5" customHeight="1" x14ac:dyDescent="0.2">
      <c r="A616" s="78"/>
      <c r="B616" s="88" t="s">
        <v>1023</v>
      </c>
      <c r="C616" s="88">
        <v>94216</v>
      </c>
      <c r="D616" s="578" t="s">
        <v>1218</v>
      </c>
      <c r="E616" s="579"/>
      <c r="F616" s="579"/>
      <c r="G616" s="579"/>
      <c r="H616" s="579"/>
      <c r="I616" s="580"/>
      <c r="J616" s="88" t="s">
        <v>38</v>
      </c>
      <c r="K616" s="149" t="s">
        <v>755</v>
      </c>
      <c r="L616" s="270"/>
      <c r="M616" s="78"/>
      <c r="N616" s="78"/>
      <c r="O616" s="78"/>
    </row>
    <row r="617" spans="1:15" x14ac:dyDescent="0.2">
      <c r="A617" s="78"/>
      <c r="B617" s="581" t="s">
        <v>130</v>
      </c>
      <c r="C617" s="582"/>
      <c r="D617" s="582"/>
      <c r="E617" s="582"/>
      <c r="F617" s="582"/>
      <c r="G617" s="583"/>
      <c r="H617" s="584" t="s">
        <v>33</v>
      </c>
      <c r="I617" s="584"/>
      <c r="J617" s="321" t="s">
        <v>134</v>
      </c>
      <c r="K617" s="149" t="s">
        <v>755</v>
      </c>
      <c r="L617" s="270"/>
      <c r="M617" s="78"/>
      <c r="N617" s="78"/>
      <c r="O617" s="78"/>
    </row>
    <row r="618" spans="1:15" x14ac:dyDescent="0.2">
      <c r="A618" s="78"/>
      <c r="B618" s="581" t="s">
        <v>785</v>
      </c>
      <c r="C618" s="582"/>
      <c r="D618" s="582"/>
      <c r="E618" s="582"/>
      <c r="F618" s="582"/>
      <c r="G618" s="583"/>
      <c r="H618" s="576">
        <v>30</v>
      </c>
      <c r="I618" s="577"/>
      <c r="J618" s="89" t="s">
        <v>32</v>
      </c>
      <c r="K618" s="149" t="s">
        <v>755</v>
      </c>
      <c r="L618" s="270"/>
      <c r="M618" s="78"/>
      <c r="N618" s="78"/>
      <c r="O618" s="78"/>
    </row>
    <row r="619" spans="1:15" x14ac:dyDescent="0.2">
      <c r="A619" s="149" t="s">
        <v>1023</v>
      </c>
      <c r="B619" s="585" t="s">
        <v>135</v>
      </c>
      <c r="C619" s="586"/>
      <c r="D619" s="586"/>
      <c r="E619" s="586"/>
      <c r="F619" s="586"/>
      <c r="G619" s="587"/>
      <c r="H619" s="588">
        <v>30</v>
      </c>
      <c r="I619" s="589"/>
      <c r="J619" s="90"/>
      <c r="K619" s="149" t="s">
        <v>755</v>
      </c>
      <c r="L619" s="270"/>
      <c r="M619" s="78"/>
      <c r="N619" s="78"/>
      <c r="O619" s="78"/>
    </row>
    <row r="620" spans="1:15" x14ac:dyDescent="0.2">
      <c r="A620" s="78"/>
      <c r="B620" s="88" t="s">
        <v>1024</v>
      </c>
      <c r="C620" s="88">
        <v>1001000135</v>
      </c>
      <c r="D620" s="578" t="s">
        <v>1221</v>
      </c>
      <c r="E620" s="579"/>
      <c r="F620" s="579"/>
      <c r="G620" s="579"/>
      <c r="H620" s="579"/>
      <c r="I620" s="580"/>
      <c r="J620" s="88" t="s">
        <v>104</v>
      </c>
      <c r="K620" s="149" t="s">
        <v>755</v>
      </c>
      <c r="L620" s="270"/>
      <c r="M620" s="78"/>
      <c r="N620" s="78"/>
      <c r="O620" s="78"/>
    </row>
    <row r="621" spans="1:15" x14ac:dyDescent="0.2">
      <c r="A621" s="78"/>
      <c r="B621" s="581" t="s">
        <v>130</v>
      </c>
      <c r="C621" s="582"/>
      <c r="D621" s="582"/>
      <c r="E621" s="582"/>
      <c r="F621" s="582"/>
      <c r="G621" s="583"/>
      <c r="H621" s="584" t="s">
        <v>33</v>
      </c>
      <c r="I621" s="584"/>
      <c r="J621" s="321" t="s">
        <v>134</v>
      </c>
      <c r="K621" s="149" t="s">
        <v>755</v>
      </c>
      <c r="L621" s="270"/>
      <c r="M621" s="78"/>
      <c r="N621" s="78"/>
      <c r="O621" s="78"/>
    </row>
    <row r="622" spans="1:15" x14ac:dyDescent="0.2">
      <c r="A622" s="78"/>
      <c r="B622" s="581" t="s">
        <v>785</v>
      </c>
      <c r="C622" s="582"/>
      <c r="D622" s="582"/>
      <c r="E622" s="582"/>
      <c r="F622" s="582"/>
      <c r="G622" s="583"/>
      <c r="H622" s="576">
        <v>1.4</v>
      </c>
      <c r="I622" s="577"/>
      <c r="J622" s="89" t="s">
        <v>32</v>
      </c>
      <c r="K622" s="149" t="s">
        <v>755</v>
      </c>
      <c r="L622" s="270"/>
      <c r="M622" s="78"/>
      <c r="N622" s="78"/>
      <c r="O622" s="78"/>
    </row>
    <row r="623" spans="1:15" x14ac:dyDescent="0.2">
      <c r="A623" s="149" t="s">
        <v>1024</v>
      </c>
      <c r="B623" s="585" t="s">
        <v>135</v>
      </c>
      <c r="C623" s="586"/>
      <c r="D623" s="586"/>
      <c r="E623" s="586"/>
      <c r="F623" s="586"/>
      <c r="G623" s="587"/>
      <c r="H623" s="588">
        <v>1.4</v>
      </c>
      <c r="I623" s="589"/>
      <c r="J623" s="90"/>
      <c r="K623" s="149" t="s">
        <v>755</v>
      </c>
      <c r="L623" s="270"/>
      <c r="M623" s="78"/>
      <c r="N623" s="78"/>
      <c r="O623" s="78"/>
    </row>
    <row r="624" spans="1:15" ht="26.25" customHeight="1" x14ac:dyDescent="0.2">
      <c r="A624" s="78"/>
      <c r="B624" s="88" t="s">
        <v>1025</v>
      </c>
      <c r="C624" s="88">
        <v>92620</v>
      </c>
      <c r="D624" s="578" t="s">
        <v>1222</v>
      </c>
      <c r="E624" s="579"/>
      <c r="F624" s="579"/>
      <c r="G624" s="579"/>
      <c r="H624" s="579"/>
      <c r="I624" s="580"/>
      <c r="J624" s="88" t="s">
        <v>101</v>
      </c>
      <c r="K624" s="149" t="s">
        <v>755</v>
      </c>
      <c r="L624" s="270"/>
      <c r="M624" s="78"/>
      <c r="N624" s="78"/>
      <c r="O624" s="78"/>
    </row>
    <row r="625" spans="1:15" x14ac:dyDescent="0.2">
      <c r="A625" s="78"/>
      <c r="B625" s="581" t="s">
        <v>130</v>
      </c>
      <c r="C625" s="582"/>
      <c r="D625" s="582"/>
      <c r="E625" s="582"/>
      <c r="F625" s="582"/>
      <c r="G625" s="583"/>
      <c r="H625" s="584" t="s">
        <v>33</v>
      </c>
      <c r="I625" s="584"/>
      <c r="J625" s="321" t="s">
        <v>134</v>
      </c>
      <c r="K625" s="149" t="s">
        <v>755</v>
      </c>
      <c r="L625" s="270"/>
      <c r="M625" s="78"/>
      <c r="N625" s="78"/>
      <c r="O625" s="78"/>
    </row>
    <row r="626" spans="1:15" x14ac:dyDescent="0.2">
      <c r="A626" s="78"/>
      <c r="B626" s="581" t="s">
        <v>790</v>
      </c>
      <c r="C626" s="582"/>
      <c r="D626" s="582"/>
      <c r="E626" s="582"/>
      <c r="F626" s="582"/>
      <c r="G626" s="583"/>
      <c r="H626" s="576">
        <v>4</v>
      </c>
      <c r="I626" s="577"/>
      <c r="J626" s="89" t="s">
        <v>32</v>
      </c>
      <c r="K626" s="149" t="s">
        <v>755</v>
      </c>
      <c r="L626" s="270"/>
      <c r="M626" s="78"/>
      <c r="N626" s="78"/>
      <c r="O626" s="78"/>
    </row>
    <row r="627" spans="1:15" x14ac:dyDescent="0.2">
      <c r="A627" s="149" t="s">
        <v>1025</v>
      </c>
      <c r="B627" s="585" t="s">
        <v>135</v>
      </c>
      <c r="C627" s="586"/>
      <c r="D627" s="586"/>
      <c r="E627" s="586"/>
      <c r="F627" s="586"/>
      <c r="G627" s="587"/>
      <c r="H627" s="588">
        <v>4</v>
      </c>
      <c r="I627" s="589"/>
      <c r="J627" s="90"/>
      <c r="K627" s="149" t="s">
        <v>755</v>
      </c>
      <c r="L627" s="270"/>
      <c r="M627" s="78"/>
      <c r="N627" s="78"/>
      <c r="O627" s="78"/>
    </row>
    <row r="628" spans="1:15" ht="26.25" customHeight="1" x14ac:dyDescent="0.2">
      <c r="A628" s="78"/>
      <c r="B628" s="88" t="s">
        <v>1026</v>
      </c>
      <c r="C628" s="88">
        <v>92580</v>
      </c>
      <c r="D628" s="578" t="s">
        <v>1225</v>
      </c>
      <c r="E628" s="579"/>
      <c r="F628" s="579"/>
      <c r="G628" s="579"/>
      <c r="H628" s="579"/>
      <c r="I628" s="580"/>
      <c r="J628" s="88" t="s">
        <v>38</v>
      </c>
      <c r="L628" s="270"/>
      <c r="M628" s="78"/>
      <c r="N628" s="78"/>
      <c r="O628" s="78"/>
    </row>
    <row r="629" spans="1:15" x14ac:dyDescent="0.2">
      <c r="A629" s="78"/>
      <c r="B629" s="581" t="s">
        <v>130</v>
      </c>
      <c r="C629" s="582"/>
      <c r="D629" s="582"/>
      <c r="E629" s="582"/>
      <c r="F629" s="582"/>
      <c r="G629" s="583"/>
      <c r="H629" s="584" t="s">
        <v>33</v>
      </c>
      <c r="I629" s="584"/>
      <c r="J629" s="321" t="s">
        <v>134</v>
      </c>
      <c r="K629" s="149" t="s">
        <v>755</v>
      </c>
      <c r="L629" s="270"/>
      <c r="M629" s="78"/>
      <c r="N629" s="78"/>
      <c r="O629" s="78"/>
    </row>
    <row r="630" spans="1:15" x14ac:dyDescent="0.2">
      <c r="A630" s="78"/>
      <c r="B630" s="581" t="s">
        <v>785</v>
      </c>
      <c r="C630" s="582"/>
      <c r="D630" s="582"/>
      <c r="E630" s="582"/>
      <c r="F630" s="582"/>
      <c r="G630" s="583"/>
      <c r="H630" s="576">
        <v>30</v>
      </c>
      <c r="I630" s="577"/>
      <c r="J630" s="89" t="s">
        <v>32</v>
      </c>
      <c r="K630" s="149" t="s">
        <v>755</v>
      </c>
      <c r="L630" s="270"/>
      <c r="M630" s="78"/>
      <c r="N630" s="78"/>
      <c r="O630" s="78"/>
    </row>
    <row r="631" spans="1:15" x14ac:dyDescent="0.2">
      <c r="A631" s="149" t="s">
        <v>1026</v>
      </c>
      <c r="B631" s="585" t="s">
        <v>135</v>
      </c>
      <c r="C631" s="586"/>
      <c r="D631" s="586"/>
      <c r="E631" s="586"/>
      <c r="F631" s="586"/>
      <c r="G631" s="587"/>
      <c r="H631" s="588">
        <v>30</v>
      </c>
      <c r="I631" s="589"/>
      <c r="J631" s="90"/>
      <c r="K631" s="149" t="s">
        <v>755</v>
      </c>
      <c r="L631" s="270"/>
      <c r="M631" s="78"/>
      <c r="N631" s="78"/>
      <c r="O631" s="78"/>
    </row>
    <row r="632" spans="1:15" x14ac:dyDescent="0.2">
      <c r="A632" s="78"/>
      <c r="B632" s="95" t="s">
        <v>1027</v>
      </c>
      <c r="C632" s="96"/>
      <c r="D632" s="97" t="s">
        <v>505</v>
      </c>
      <c r="E632" s="97"/>
      <c r="F632" s="97"/>
      <c r="G632" s="97"/>
      <c r="H632" s="97"/>
      <c r="I632" s="97"/>
      <c r="J632" s="98"/>
      <c r="K632" s="149" t="s">
        <v>755</v>
      </c>
      <c r="L632" s="270"/>
      <c r="M632" s="78"/>
      <c r="N632" s="78"/>
      <c r="O632" s="78"/>
    </row>
    <row r="633" spans="1:15" ht="12.75" customHeight="1" x14ac:dyDescent="0.2">
      <c r="A633" s="78"/>
      <c r="B633" s="88" t="s">
        <v>1028</v>
      </c>
      <c r="C633" s="88">
        <v>39638</v>
      </c>
      <c r="D633" s="578" t="s">
        <v>1228</v>
      </c>
      <c r="E633" s="579"/>
      <c r="F633" s="579"/>
      <c r="G633" s="579"/>
      <c r="H633" s="579"/>
      <c r="I633" s="580"/>
      <c r="J633" s="88" t="s">
        <v>1229</v>
      </c>
      <c r="K633" s="149" t="s">
        <v>755</v>
      </c>
      <c r="L633" s="270"/>
      <c r="M633" s="78"/>
      <c r="N633" s="78"/>
      <c r="O633" s="78"/>
    </row>
    <row r="634" spans="1:15" x14ac:dyDescent="0.2">
      <c r="A634" s="78"/>
      <c r="B634" s="581" t="s">
        <v>130</v>
      </c>
      <c r="C634" s="582"/>
      <c r="D634" s="582"/>
      <c r="E634" s="582"/>
      <c r="F634" s="582"/>
      <c r="G634" s="583"/>
      <c r="H634" s="584" t="s">
        <v>33</v>
      </c>
      <c r="I634" s="584"/>
      <c r="J634" s="321" t="s">
        <v>134</v>
      </c>
      <c r="K634" s="149" t="s">
        <v>755</v>
      </c>
      <c r="L634" s="270"/>
      <c r="M634" s="78"/>
      <c r="N634" s="78"/>
      <c r="O634" s="78"/>
    </row>
    <row r="635" spans="1:15" ht="24.75" customHeight="1" x14ac:dyDescent="0.2">
      <c r="A635" s="78"/>
      <c r="B635" s="625" t="s">
        <v>1078</v>
      </c>
      <c r="C635" s="648"/>
      <c r="D635" s="648"/>
      <c r="E635" s="648"/>
      <c r="F635" s="648"/>
      <c r="G635" s="626"/>
      <c r="H635" s="576">
        <v>136.8664</v>
      </c>
      <c r="I635" s="577"/>
      <c r="J635" s="89" t="s">
        <v>32</v>
      </c>
      <c r="K635" s="149" t="s">
        <v>755</v>
      </c>
      <c r="L635" s="270"/>
      <c r="M635" s="78"/>
      <c r="N635" s="78"/>
      <c r="O635" s="78"/>
    </row>
    <row r="636" spans="1:15" x14ac:dyDescent="0.2">
      <c r="A636" s="149" t="s">
        <v>1028</v>
      </c>
      <c r="B636" s="585" t="s">
        <v>135</v>
      </c>
      <c r="C636" s="586"/>
      <c r="D636" s="586"/>
      <c r="E636" s="586"/>
      <c r="F636" s="586"/>
      <c r="G636" s="587"/>
      <c r="H636" s="588">
        <v>136.8664</v>
      </c>
      <c r="I636" s="589"/>
      <c r="J636" s="90"/>
      <c r="K636" s="149" t="s">
        <v>755</v>
      </c>
      <c r="L636" s="270"/>
      <c r="M636" s="78"/>
      <c r="N636" s="78"/>
      <c r="O636" s="78"/>
    </row>
    <row r="637" spans="1:15" x14ac:dyDescent="0.2">
      <c r="A637" s="78"/>
      <c r="B637" s="88" t="s">
        <v>1029</v>
      </c>
      <c r="C637" s="88">
        <v>100327</v>
      </c>
      <c r="D637" s="578" t="s">
        <v>1231</v>
      </c>
      <c r="E637" s="579"/>
      <c r="F637" s="579"/>
      <c r="G637" s="579"/>
      <c r="H637" s="579"/>
      <c r="I637" s="580"/>
      <c r="J637" s="88" t="s">
        <v>104</v>
      </c>
      <c r="K637" s="149" t="s">
        <v>755</v>
      </c>
      <c r="L637" s="270"/>
      <c r="M637" s="78"/>
      <c r="N637" s="78"/>
      <c r="O637" s="78"/>
    </row>
    <row r="638" spans="1:15" x14ac:dyDescent="0.2">
      <c r="A638" s="78"/>
      <c r="B638" s="581" t="s">
        <v>130</v>
      </c>
      <c r="C638" s="582"/>
      <c r="D638" s="582"/>
      <c r="E638" s="582"/>
      <c r="F638" s="582"/>
      <c r="G638" s="583"/>
      <c r="H638" s="584" t="s">
        <v>33</v>
      </c>
      <c r="I638" s="584"/>
      <c r="J638" s="321" t="s">
        <v>134</v>
      </c>
      <c r="K638" s="149" t="s">
        <v>755</v>
      </c>
      <c r="L638" s="270"/>
      <c r="M638" s="78"/>
      <c r="N638" s="78"/>
      <c r="O638" s="78"/>
    </row>
    <row r="639" spans="1:15" x14ac:dyDescent="0.2">
      <c r="A639" s="78"/>
      <c r="B639" s="581"/>
      <c r="C639" s="582"/>
      <c r="D639" s="582"/>
      <c r="E639" s="582"/>
      <c r="F639" s="582"/>
      <c r="G639" s="583"/>
      <c r="H639" s="576">
        <v>54.86</v>
      </c>
      <c r="I639" s="577"/>
      <c r="J639" s="89" t="s">
        <v>32</v>
      </c>
      <c r="K639" s="149" t="s">
        <v>755</v>
      </c>
      <c r="L639" s="270"/>
      <c r="M639" s="78"/>
      <c r="N639" s="78"/>
      <c r="O639" s="78"/>
    </row>
    <row r="640" spans="1:15" x14ac:dyDescent="0.2">
      <c r="A640" s="149" t="s">
        <v>1029</v>
      </c>
      <c r="B640" s="585" t="s">
        <v>135</v>
      </c>
      <c r="C640" s="586"/>
      <c r="D640" s="586"/>
      <c r="E640" s="586"/>
      <c r="F640" s="586"/>
      <c r="G640" s="587"/>
      <c r="H640" s="588">
        <v>54.86</v>
      </c>
      <c r="I640" s="589"/>
      <c r="J640" s="90"/>
      <c r="K640" s="149" t="s">
        <v>755</v>
      </c>
      <c r="L640" s="270"/>
      <c r="M640" s="78"/>
      <c r="N640" s="78"/>
      <c r="O640" s="78"/>
    </row>
    <row r="641" spans="1:15" x14ac:dyDescent="0.2">
      <c r="A641" s="78"/>
      <c r="B641" s="95" t="s">
        <v>1030</v>
      </c>
      <c r="C641" s="96"/>
      <c r="D641" s="97" t="s">
        <v>144</v>
      </c>
      <c r="E641" s="97"/>
      <c r="F641" s="97"/>
      <c r="G641" s="97"/>
      <c r="H641" s="97"/>
      <c r="I641" s="97"/>
      <c r="J641" s="98"/>
      <c r="K641" s="149" t="s">
        <v>755</v>
      </c>
      <c r="L641" s="270"/>
      <c r="M641" s="78"/>
      <c r="N641" s="78"/>
      <c r="O641" s="78"/>
    </row>
    <row r="642" spans="1:15" x14ac:dyDescent="0.2">
      <c r="A642" s="78"/>
      <c r="B642" s="88" t="s">
        <v>1031</v>
      </c>
      <c r="C642" s="88">
        <v>96116</v>
      </c>
      <c r="D642" s="578" t="s">
        <v>1234</v>
      </c>
      <c r="E642" s="579"/>
      <c r="F642" s="579"/>
      <c r="G642" s="579"/>
      <c r="H642" s="579"/>
      <c r="I642" s="580"/>
      <c r="J642" s="88" t="s">
        <v>38</v>
      </c>
      <c r="K642" s="149" t="s">
        <v>755</v>
      </c>
      <c r="L642" s="270"/>
      <c r="M642" s="78"/>
      <c r="N642" s="78"/>
      <c r="O642" s="78"/>
    </row>
    <row r="643" spans="1:15" x14ac:dyDescent="0.2">
      <c r="A643" s="78"/>
      <c r="B643" s="581" t="s">
        <v>130</v>
      </c>
      <c r="C643" s="582"/>
      <c r="D643" s="582"/>
      <c r="E643" s="582"/>
      <c r="F643" s="582"/>
      <c r="G643" s="583"/>
      <c r="H643" s="584" t="s">
        <v>33</v>
      </c>
      <c r="I643" s="584"/>
      <c r="J643" s="321" t="s">
        <v>134</v>
      </c>
      <c r="K643" s="149" t="s">
        <v>755</v>
      </c>
      <c r="L643" s="270"/>
      <c r="M643" s="78"/>
      <c r="N643" s="78"/>
      <c r="O643" s="78"/>
    </row>
    <row r="644" spans="1:15" x14ac:dyDescent="0.2">
      <c r="A644" s="78"/>
      <c r="B644" s="581" t="s">
        <v>1076</v>
      </c>
      <c r="C644" s="582"/>
      <c r="D644" s="582"/>
      <c r="E644" s="582"/>
      <c r="F644" s="582"/>
      <c r="G644" s="583"/>
      <c r="H644" s="576">
        <v>40.65</v>
      </c>
      <c r="I644" s="577"/>
      <c r="J644" s="89" t="s">
        <v>32</v>
      </c>
      <c r="K644" s="149" t="s">
        <v>755</v>
      </c>
      <c r="L644" s="270"/>
      <c r="M644" s="78"/>
      <c r="N644" s="78"/>
      <c r="O644" s="78"/>
    </row>
    <row r="645" spans="1:15" x14ac:dyDescent="0.2">
      <c r="A645" s="149" t="s">
        <v>1031</v>
      </c>
      <c r="B645" s="585" t="s">
        <v>135</v>
      </c>
      <c r="C645" s="586"/>
      <c r="D645" s="586"/>
      <c r="E645" s="586"/>
      <c r="F645" s="586"/>
      <c r="G645" s="587"/>
      <c r="H645" s="588">
        <v>40.65</v>
      </c>
      <c r="I645" s="589"/>
      <c r="J645" s="90"/>
      <c r="K645" s="149" t="s">
        <v>755</v>
      </c>
      <c r="L645" s="270"/>
      <c r="M645" s="78"/>
      <c r="N645" s="78"/>
      <c r="O645" s="78"/>
    </row>
    <row r="646" spans="1:15" x14ac:dyDescent="0.2">
      <c r="A646" s="78"/>
      <c r="B646" s="88" t="s">
        <v>1032</v>
      </c>
      <c r="C646" s="88">
        <v>96121</v>
      </c>
      <c r="D646" s="578" t="s">
        <v>1237</v>
      </c>
      <c r="E646" s="579"/>
      <c r="F646" s="579"/>
      <c r="G646" s="579"/>
      <c r="H646" s="579"/>
      <c r="I646" s="580"/>
      <c r="J646" s="88" t="s">
        <v>104</v>
      </c>
      <c r="K646" s="149" t="s">
        <v>755</v>
      </c>
      <c r="L646" s="270"/>
      <c r="M646" s="78"/>
      <c r="N646" s="78"/>
      <c r="O646" s="78"/>
    </row>
    <row r="647" spans="1:15" x14ac:dyDescent="0.2">
      <c r="A647" s="78"/>
      <c r="B647" s="581" t="s">
        <v>130</v>
      </c>
      <c r="C647" s="582"/>
      <c r="D647" s="582"/>
      <c r="E647" s="582"/>
      <c r="F647" s="582"/>
      <c r="G647" s="583"/>
      <c r="H647" s="584" t="s">
        <v>33</v>
      </c>
      <c r="I647" s="584"/>
      <c r="J647" s="321" t="s">
        <v>134</v>
      </c>
      <c r="K647" s="149" t="s">
        <v>755</v>
      </c>
      <c r="L647" s="270"/>
      <c r="M647" s="78"/>
      <c r="N647" s="78"/>
      <c r="O647" s="78"/>
    </row>
    <row r="648" spans="1:15" x14ac:dyDescent="0.2">
      <c r="A648" s="78"/>
      <c r="B648" s="581" t="s">
        <v>1076</v>
      </c>
      <c r="C648" s="582"/>
      <c r="D648" s="582"/>
      <c r="E648" s="582"/>
      <c r="F648" s="582"/>
      <c r="G648" s="583"/>
      <c r="H648" s="576">
        <v>56.04</v>
      </c>
      <c r="I648" s="577"/>
      <c r="J648" s="89" t="s">
        <v>32</v>
      </c>
      <c r="K648" s="149" t="s">
        <v>755</v>
      </c>
      <c r="L648" s="270"/>
      <c r="M648" s="78"/>
      <c r="N648" s="78"/>
      <c r="O648" s="78"/>
    </row>
    <row r="649" spans="1:15" x14ac:dyDescent="0.2">
      <c r="A649" s="149" t="s">
        <v>1032</v>
      </c>
      <c r="B649" s="585" t="s">
        <v>135</v>
      </c>
      <c r="C649" s="586"/>
      <c r="D649" s="586"/>
      <c r="E649" s="586"/>
      <c r="F649" s="586"/>
      <c r="G649" s="587"/>
      <c r="H649" s="588">
        <v>56.04</v>
      </c>
      <c r="I649" s="589"/>
      <c r="J649" s="90"/>
      <c r="K649" s="149" t="s">
        <v>755</v>
      </c>
      <c r="L649" s="270"/>
      <c r="M649" s="78"/>
      <c r="N649" s="78"/>
      <c r="O649" s="78"/>
    </row>
    <row r="650" spans="1:15" x14ac:dyDescent="0.2">
      <c r="A650" s="78"/>
      <c r="B650" s="95" t="s">
        <v>1033</v>
      </c>
      <c r="C650" s="96"/>
      <c r="D650" s="97" t="s">
        <v>506</v>
      </c>
      <c r="E650" s="97"/>
      <c r="F650" s="97"/>
      <c r="G650" s="97"/>
      <c r="H650" s="97"/>
      <c r="I650" s="97"/>
      <c r="J650" s="98"/>
      <c r="L650" s="270"/>
      <c r="M650" s="78"/>
      <c r="N650" s="78"/>
      <c r="O650" s="78"/>
    </row>
    <row r="651" spans="1:15" x14ac:dyDescent="0.2">
      <c r="A651" s="78"/>
      <c r="B651" s="88" t="s">
        <v>1034</v>
      </c>
      <c r="C651" s="88">
        <v>1101002010</v>
      </c>
      <c r="D651" s="578" t="s">
        <v>1240</v>
      </c>
      <c r="E651" s="579"/>
      <c r="F651" s="579"/>
      <c r="G651" s="579"/>
      <c r="H651" s="579"/>
      <c r="I651" s="580"/>
      <c r="J651" s="88" t="s">
        <v>38</v>
      </c>
      <c r="L651" s="270"/>
      <c r="M651" s="78"/>
      <c r="N651" s="78"/>
      <c r="O651" s="78"/>
    </row>
    <row r="652" spans="1:15" x14ac:dyDescent="0.2">
      <c r="A652" s="78"/>
      <c r="B652" s="581" t="s">
        <v>130</v>
      </c>
      <c r="C652" s="582"/>
      <c r="D652" s="582"/>
      <c r="E652" s="582"/>
      <c r="F652" s="582"/>
      <c r="G652" s="583"/>
      <c r="H652" s="584" t="s">
        <v>33</v>
      </c>
      <c r="I652" s="584"/>
      <c r="J652" s="321" t="s">
        <v>134</v>
      </c>
      <c r="L652" s="270"/>
      <c r="M652" s="78"/>
      <c r="N652" s="78"/>
      <c r="O652" s="78"/>
    </row>
    <row r="653" spans="1:15" x14ac:dyDescent="0.2">
      <c r="A653" s="78"/>
      <c r="B653" s="581"/>
      <c r="C653" s="582"/>
      <c r="D653" s="582"/>
      <c r="E653" s="582"/>
      <c r="F653" s="582"/>
      <c r="G653" s="583"/>
      <c r="H653" s="576">
        <v>3.36</v>
      </c>
      <c r="I653" s="577"/>
      <c r="J653" s="89" t="s">
        <v>32</v>
      </c>
      <c r="L653" s="270"/>
      <c r="M653" s="78"/>
      <c r="N653" s="78"/>
      <c r="O653" s="78"/>
    </row>
    <row r="654" spans="1:15" x14ac:dyDescent="0.2">
      <c r="A654" s="149" t="s">
        <v>1034</v>
      </c>
      <c r="B654" s="585" t="s">
        <v>135</v>
      </c>
      <c r="C654" s="586"/>
      <c r="D654" s="586"/>
      <c r="E654" s="586"/>
      <c r="F654" s="586"/>
      <c r="G654" s="587"/>
      <c r="H654" s="588">
        <v>3.36</v>
      </c>
      <c r="I654" s="589"/>
      <c r="J654" s="90"/>
      <c r="L654" s="270"/>
      <c r="M654" s="78"/>
      <c r="N654" s="78"/>
      <c r="O654" s="78"/>
    </row>
    <row r="655" spans="1:15" x14ac:dyDescent="0.2">
      <c r="A655" s="78"/>
      <c r="B655" s="88" t="s">
        <v>1035</v>
      </c>
      <c r="C655" s="88">
        <v>94572</v>
      </c>
      <c r="D655" s="578" t="s">
        <v>1241</v>
      </c>
      <c r="E655" s="579"/>
      <c r="F655" s="579"/>
      <c r="G655" s="579"/>
      <c r="H655" s="579"/>
      <c r="I655" s="580"/>
      <c r="J655" s="88" t="s">
        <v>38</v>
      </c>
      <c r="L655" s="270"/>
      <c r="M655" s="78"/>
      <c r="N655" s="78"/>
      <c r="O655" s="78"/>
    </row>
    <row r="656" spans="1:15" x14ac:dyDescent="0.2">
      <c r="A656" s="78"/>
      <c r="B656" s="581" t="s">
        <v>130</v>
      </c>
      <c r="C656" s="582"/>
      <c r="D656" s="582"/>
      <c r="E656" s="582"/>
      <c r="F656" s="582"/>
      <c r="G656" s="583"/>
      <c r="H656" s="584" t="s">
        <v>33</v>
      </c>
      <c r="I656" s="584"/>
      <c r="J656" s="321" t="s">
        <v>134</v>
      </c>
      <c r="L656" s="270"/>
      <c r="M656" s="78"/>
      <c r="N656" s="78"/>
      <c r="O656" s="78"/>
    </row>
    <row r="657" spans="1:15" x14ac:dyDescent="0.2">
      <c r="A657" s="78"/>
      <c r="B657" s="581"/>
      <c r="C657" s="582"/>
      <c r="D657" s="582"/>
      <c r="E657" s="582"/>
      <c r="F657" s="582"/>
      <c r="G657" s="583"/>
      <c r="H657" s="576">
        <v>1.6</v>
      </c>
      <c r="I657" s="577"/>
      <c r="J657" s="89" t="s">
        <v>32</v>
      </c>
      <c r="L657" s="270"/>
      <c r="M657" s="78"/>
      <c r="N657" s="78"/>
      <c r="O657" s="78"/>
    </row>
    <row r="658" spans="1:15" x14ac:dyDescent="0.2">
      <c r="A658" s="149" t="s">
        <v>1035</v>
      </c>
      <c r="B658" s="585" t="s">
        <v>135</v>
      </c>
      <c r="C658" s="586"/>
      <c r="D658" s="586"/>
      <c r="E658" s="586"/>
      <c r="F658" s="586"/>
      <c r="G658" s="587"/>
      <c r="H658" s="588">
        <v>1.6</v>
      </c>
      <c r="I658" s="589"/>
      <c r="J658" s="90"/>
      <c r="L658" s="270"/>
      <c r="M658" s="78"/>
      <c r="N658" s="78"/>
      <c r="O658" s="78"/>
    </row>
    <row r="659" spans="1:15" x14ac:dyDescent="0.2">
      <c r="A659" s="78"/>
      <c r="B659" s="88" t="s">
        <v>1036</v>
      </c>
      <c r="C659" s="88" t="s">
        <v>271</v>
      </c>
      <c r="D659" s="578" t="s">
        <v>633</v>
      </c>
      <c r="E659" s="579"/>
      <c r="F659" s="579"/>
      <c r="G659" s="579"/>
      <c r="H659" s="579"/>
      <c r="I659" s="580"/>
      <c r="J659" s="88" t="s">
        <v>104</v>
      </c>
      <c r="L659" s="270"/>
      <c r="M659" s="78"/>
      <c r="N659" s="78"/>
      <c r="O659" s="78"/>
    </row>
    <row r="660" spans="1:15" x14ac:dyDescent="0.2">
      <c r="A660" s="78"/>
      <c r="B660" s="581" t="s">
        <v>130</v>
      </c>
      <c r="C660" s="582"/>
      <c r="D660" s="582"/>
      <c r="E660" s="582"/>
      <c r="F660" s="582"/>
      <c r="G660" s="583"/>
      <c r="H660" s="584" t="s">
        <v>33</v>
      </c>
      <c r="I660" s="584"/>
      <c r="J660" s="321" t="s">
        <v>134</v>
      </c>
      <c r="L660" s="270"/>
      <c r="M660" s="78"/>
      <c r="N660" s="78"/>
      <c r="O660" s="78"/>
    </row>
    <row r="661" spans="1:15" x14ac:dyDescent="0.2">
      <c r="A661" s="78"/>
      <c r="B661" s="581"/>
      <c r="C661" s="582"/>
      <c r="D661" s="582"/>
      <c r="E661" s="582"/>
      <c r="F661" s="582"/>
      <c r="G661" s="583"/>
      <c r="H661" s="576">
        <v>36.85</v>
      </c>
      <c r="I661" s="577"/>
      <c r="J661" s="89" t="s">
        <v>32</v>
      </c>
      <c r="L661" s="270"/>
      <c r="M661" s="78"/>
      <c r="N661" s="78"/>
      <c r="O661" s="78"/>
    </row>
    <row r="662" spans="1:15" x14ac:dyDescent="0.2">
      <c r="A662" s="149" t="s">
        <v>1036</v>
      </c>
      <c r="B662" s="585" t="s">
        <v>135</v>
      </c>
      <c r="C662" s="586"/>
      <c r="D662" s="586"/>
      <c r="E662" s="586"/>
      <c r="F662" s="586"/>
      <c r="G662" s="587"/>
      <c r="H662" s="588">
        <v>36.85</v>
      </c>
      <c r="I662" s="589"/>
      <c r="J662" s="90"/>
      <c r="L662" s="270"/>
      <c r="M662" s="78"/>
      <c r="N662" s="78"/>
      <c r="O662" s="78"/>
    </row>
    <row r="663" spans="1:15" x14ac:dyDescent="0.2">
      <c r="A663" s="78"/>
      <c r="B663" s="95" t="s">
        <v>1037</v>
      </c>
      <c r="C663" s="96"/>
      <c r="D663" s="97" t="s">
        <v>330</v>
      </c>
      <c r="E663" s="97"/>
      <c r="F663" s="97"/>
      <c r="G663" s="97"/>
      <c r="H663" s="97"/>
      <c r="I663" s="97"/>
      <c r="J663" s="98"/>
      <c r="L663" s="270"/>
      <c r="M663" s="78"/>
      <c r="N663" s="78"/>
      <c r="O663" s="78"/>
    </row>
    <row r="664" spans="1:15" x14ac:dyDescent="0.2">
      <c r="A664" s="78"/>
      <c r="B664" s="88" t="s">
        <v>1038</v>
      </c>
      <c r="C664" s="88">
        <v>101879</v>
      </c>
      <c r="D664" s="578" t="s">
        <v>1244</v>
      </c>
      <c r="E664" s="579"/>
      <c r="F664" s="579"/>
      <c r="G664" s="579"/>
      <c r="H664" s="579"/>
      <c r="I664" s="580"/>
      <c r="J664" s="88" t="s">
        <v>101</v>
      </c>
      <c r="L664" s="270"/>
      <c r="M664" s="78"/>
      <c r="N664" s="78"/>
      <c r="O664" s="78"/>
    </row>
    <row r="665" spans="1:15" x14ac:dyDescent="0.2">
      <c r="A665" s="78"/>
      <c r="B665" s="581" t="s">
        <v>130</v>
      </c>
      <c r="C665" s="582"/>
      <c r="D665" s="582"/>
      <c r="E665" s="582"/>
      <c r="F665" s="582"/>
      <c r="G665" s="583"/>
      <c r="H665" s="584" t="s">
        <v>33</v>
      </c>
      <c r="I665" s="584"/>
      <c r="J665" s="321" t="s">
        <v>134</v>
      </c>
      <c r="L665" s="270"/>
      <c r="M665" s="78"/>
      <c r="N665" s="78"/>
      <c r="O665" s="78"/>
    </row>
    <row r="666" spans="1:15" x14ac:dyDescent="0.2">
      <c r="A666" s="78"/>
      <c r="B666" s="581"/>
      <c r="C666" s="582"/>
      <c r="D666" s="582"/>
      <c r="E666" s="582"/>
      <c r="F666" s="582"/>
      <c r="G666" s="583"/>
      <c r="H666" s="576">
        <v>1</v>
      </c>
      <c r="I666" s="577"/>
      <c r="J666" s="89" t="s">
        <v>32</v>
      </c>
      <c r="L666" s="270"/>
      <c r="M666" s="78"/>
      <c r="N666" s="78"/>
      <c r="O666" s="78"/>
    </row>
    <row r="667" spans="1:15" x14ac:dyDescent="0.2">
      <c r="A667" s="88" t="s">
        <v>1038</v>
      </c>
      <c r="B667" s="585" t="s">
        <v>135</v>
      </c>
      <c r="C667" s="586"/>
      <c r="D667" s="586"/>
      <c r="E667" s="586"/>
      <c r="F667" s="586"/>
      <c r="G667" s="587"/>
      <c r="H667" s="588">
        <v>1</v>
      </c>
      <c r="I667" s="589"/>
      <c r="J667" s="90"/>
      <c r="L667" s="270"/>
      <c r="M667" s="78"/>
      <c r="N667" s="78"/>
      <c r="O667" s="78"/>
    </row>
    <row r="668" spans="1:15" x14ac:dyDescent="0.2">
      <c r="A668" s="502"/>
      <c r="B668" s="88" t="s">
        <v>1039</v>
      </c>
      <c r="C668" s="88">
        <v>1201009022</v>
      </c>
      <c r="D668" s="578" t="s">
        <v>1077</v>
      </c>
      <c r="E668" s="579"/>
      <c r="F668" s="579"/>
      <c r="G668" s="579"/>
      <c r="H668" s="579"/>
      <c r="I668" s="580"/>
      <c r="J668" s="88" t="s">
        <v>101</v>
      </c>
      <c r="L668" s="270"/>
      <c r="M668" s="78"/>
      <c r="N668" s="78"/>
      <c r="O668" s="78"/>
    </row>
    <row r="669" spans="1:15" x14ac:dyDescent="0.2">
      <c r="A669" s="78"/>
      <c r="B669" s="581" t="s">
        <v>130</v>
      </c>
      <c r="C669" s="582"/>
      <c r="D669" s="582"/>
      <c r="E669" s="582"/>
      <c r="F669" s="582"/>
      <c r="G669" s="583"/>
      <c r="H669" s="584" t="s">
        <v>33</v>
      </c>
      <c r="I669" s="584"/>
      <c r="J669" s="321" t="s">
        <v>134</v>
      </c>
      <c r="L669" s="270"/>
      <c r="M669" s="78"/>
      <c r="N669" s="78"/>
      <c r="O669" s="78"/>
    </row>
    <row r="670" spans="1:15" x14ac:dyDescent="0.2">
      <c r="A670" s="78"/>
      <c r="B670" s="581"/>
      <c r="C670" s="582"/>
      <c r="D670" s="582"/>
      <c r="E670" s="582"/>
      <c r="F670" s="582"/>
      <c r="G670" s="583"/>
      <c r="H670" s="576">
        <v>1</v>
      </c>
      <c r="I670" s="577"/>
      <c r="J670" s="89" t="s">
        <v>32</v>
      </c>
      <c r="L670" s="270"/>
      <c r="M670" s="78"/>
      <c r="N670" s="78"/>
      <c r="O670" s="78"/>
    </row>
    <row r="671" spans="1:15" x14ac:dyDescent="0.2">
      <c r="A671" s="88" t="s">
        <v>1039</v>
      </c>
      <c r="B671" s="585" t="s">
        <v>135</v>
      </c>
      <c r="C671" s="586"/>
      <c r="D671" s="586"/>
      <c r="E671" s="586"/>
      <c r="F671" s="586"/>
      <c r="G671" s="587"/>
      <c r="H671" s="588">
        <v>1</v>
      </c>
      <c r="I671" s="589"/>
      <c r="J671" s="90"/>
      <c r="L671" s="270"/>
      <c r="M671" s="78"/>
      <c r="N671" s="78"/>
      <c r="O671" s="78"/>
    </row>
    <row r="672" spans="1:15" x14ac:dyDescent="0.2">
      <c r="A672" s="502"/>
      <c r="B672" s="88" t="s">
        <v>1040</v>
      </c>
      <c r="C672" s="88">
        <v>101565</v>
      </c>
      <c r="D672" s="578" t="s">
        <v>1384</v>
      </c>
      <c r="E672" s="579"/>
      <c r="F672" s="579"/>
      <c r="G672" s="579"/>
      <c r="H672" s="579"/>
      <c r="I672" s="580"/>
      <c r="J672" s="88" t="s">
        <v>104</v>
      </c>
      <c r="L672" s="270"/>
      <c r="M672" s="78"/>
      <c r="N672" s="78"/>
      <c r="O672" s="78"/>
    </row>
    <row r="673" spans="1:15" x14ac:dyDescent="0.2">
      <c r="A673" s="78"/>
      <c r="B673" s="581" t="s">
        <v>130</v>
      </c>
      <c r="C673" s="582"/>
      <c r="D673" s="582"/>
      <c r="E673" s="582"/>
      <c r="F673" s="582"/>
      <c r="G673" s="583"/>
      <c r="H673" s="584" t="s">
        <v>33</v>
      </c>
      <c r="I673" s="584"/>
      <c r="J673" s="321" t="s">
        <v>134</v>
      </c>
      <c r="L673" s="270"/>
      <c r="M673" s="78"/>
      <c r="N673" s="78"/>
      <c r="O673" s="78"/>
    </row>
    <row r="674" spans="1:15" x14ac:dyDescent="0.2">
      <c r="A674" s="78"/>
      <c r="B674" s="581"/>
      <c r="C674" s="582"/>
      <c r="D674" s="582"/>
      <c r="E674" s="582"/>
      <c r="F674" s="582"/>
      <c r="G674" s="583"/>
      <c r="H674" s="576">
        <v>56</v>
      </c>
      <c r="I674" s="577"/>
      <c r="J674" s="89" t="s">
        <v>32</v>
      </c>
      <c r="L674" s="270"/>
      <c r="M674" s="78"/>
      <c r="N674" s="78"/>
      <c r="O674" s="78"/>
    </row>
    <row r="675" spans="1:15" x14ac:dyDescent="0.2">
      <c r="A675" s="88" t="s">
        <v>1040</v>
      </c>
      <c r="B675" s="585" t="s">
        <v>135</v>
      </c>
      <c r="C675" s="586"/>
      <c r="D675" s="586"/>
      <c r="E675" s="586"/>
      <c r="F675" s="586"/>
      <c r="G675" s="587"/>
      <c r="H675" s="588">
        <v>56</v>
      </c>
      <c r="I675" s="589"/>
      <c r="J675" s="90"/>
      <c r="L675" s="270"/>
      <c r="M675" s="78"/>
      <c r="N675" s="78"/>
      <c r="O675" s="78"/>
    </row>
    <row r="676" spans="1:15" x14ac:dyDescent="0.2">
      <c r="A676" s="502"/>
      <c r="B676" s="88" t="s">
        <v>1041</v>
      </c>
      <c r="C676" s="88">
        <v>101563</v>
      </c>
      <c r="D676" s="578" t="s">
        <v>1387</v>
      </c>
      <c r="E676" s="579"/>
      <c r="F676" s="579"/>
      <c r="G676" s="579"/>
      <c r="H676" s="579"/>
      <c r="I676" s="580"/>
      <c r="J676" s="88" t="s">
        <v>104</v>
      </c>
      <c r="L676" s="270"/>
      <c r="M676" s="78"/>
      <c r="N676" s="78"/>
      <c r="O676" s="78"/>
    </row>
    <row r="677" spans="1:15" x14ac:dyDescent="0.2">
      <c r="A677" s="78"/>
      <c r="B677" s="581" t="s">
        <v>130</v>
      </c>
      <c r="C677" s="582"/>
      <c r="D677" s="582"/>
      <c r="E677" s="582"/>
      <c r="F677" s="582"/>
      <c r="G677" s="583"/>
      <c r="H677" s="584" t="s">
        <v>33</v>
      </c>
      <c r="I677" s="584"/>
      <c r="J677" s="321" t="s">
        <v>134</v>
      </c>
      <c r="L677" s="270"/>
      <c r="M677" s="78"/>
      <c r="N677" s="78"/>
      <c r="O677" s="78"/>
    </row>
    <row r="678" spans="1:15" x14ac:dyDescent="0.2">
      <c r="A678" s="78"/>
      <c r="B678" s="581"/>
      <c r="C678" s="582"/>
      <c r="D678" s="582"/>
      <c r="E678" s="582"/>
      <c r="F678" s="582"/>
      <c r="G678" s="583"/>
      <c r="H678" s="576">
        <v>26</v>
      </c>
      <c r="I678" s="577"/>
      <c r="J678" s="89" t="s">
        <v>32</v>
      </c>
      <c r="L678" s="270"/>
      <c r="M678" s="78"/>
      <c r="N678" s="78"/>
      <c r="O678" s="78"/>
    </row>
    <row r="679" spans="1:15" x14ac:dyDescent="0.2">
      <c r="A679" s="88" t="s">
        <v>1041</v>
      </c>
      <c r="B679" s="585" t="s">
        <v>135</v>
      </c>
      <c r="C679" s="586"/>
      <c r="D679" s="586"/>
      <c r="E679" s="586"/>
      <c r="F679" s="586"/>
      <c r="G679" s="587"/>
      <c r="H679" s="588">
        <v>26</v>
      </c>
      <c r="I679" s="589"/>
      <c r="J679" s="90"/>
      <c r="L679" s="270"/>
      <c r="M679" s="78"/>
      <c r="N679" s="78"/>
      <c r="O679" s="78"/>
    </row>
    <row r="680" spans="1:15" x14ac:dyDescent="0.2">
      <c r="A680" s="502"/>
      <c r="B680" s="88" t="s">
        <v>1042</v>
      </c>
      <c r="C680" s="88">
        <v>91926</v>
      </c>
      <c r="D680" s="578" t="s">
        <v>1390</v>
      </c>
      <c r="E680" s="579"/>
      <c r="F680" s="579"/>
      <c r="G680" s="579"/>
      <c r="H680" s="579"/>
      <c r="I680" s="580"/>
      <c r="J680" s="88" t="s">
        <v>104</v>
      </c>
      <c r="L680" s="270"/>
      <c r="M680" s="78"/>
      <c r="N680" s="78"/>
      <c r="O680" s="78"/>
    </row>
    <row r="681" spans="1:15" x14ac:dyDescent="0.2">
      <c r="A681" s="78"/>
      <c r="B681" s="581" t="s">
        <v>130</v>
      </c>
      <c r="C681" s="582"/>
      <c r="D681" s="582"/>
      <c r="E681" s="582"/>
      <c r="F681" s="582"/>
      <c r="G681" s="583"/>
      <c r="H681" s="584" t="s">
        <v>33</v>
      </c>
      <c r="I681" s="584"/>
      <c r="J681" s="321" t="s">
        <v>134</v>
      </c>
      <c r="L681" s="270"/>
      <c r="M681" s="78"/>
      <c r="N681" s="78"/>
      <c r="O681" s="78"/>
    </row>
    <row r="682" spans="1:15" x14ac:dyDescent="0.2">
      <c r="A682" s="78"/>
      <c r="B682" s="581"/>
      <c r="C682" s="582"/>
      <c r="D682" s="582"/>
      <c r="E682" s="582"/>
      <c r="F682" s="582"/>
      <c r="G682" s="583"/>
      <c r="H682" s="576">
        <v>40</v>
      </c>
      <c r="I682" s="577"/>
      <c r="J682" s="89" t="s">
        <v>32</v>
      </c>
      <c r="L682" s="270"/>
      <c r="M682" s="78"/>
      <c r="N682" s="78"/>
      <c r="O682" s="78"/>
    </row>
    <row r="683" spans="1:15" x14ac:dyDescent="0.2">
      <c r="A683" s="88" t="s">
        <v>1042</v>
      </c>
      <c r="B683" s="585" t="s">
        <v>135</v>
      </c>
      <c r="C683" s="586"/>
      <c r="D683" s="586"/>
      <c r="E683" s="586"/>
      <c r="F683" s="586"/>
      <c r="G683" s="587"/>
      <c r="H683" s="588">
        <v>40</v>
      </c>
      <c r="I683" s="589"/>
      <c r="J683" s="90"/>
      <c r="L683" s="270"/>
      <c r="M683" s="78"/>
      <c r="N683" s="78"/>
      <c r="O683" s="78"/>
    </row>
    <row r="684" spans="1:15" x14ac:dyDescent="0.2">
      <c r="A684" s="502"/>
      <c r="B684" s="88" t="s">
        <v>1043</v>
      </c>
      <c r="C684" s="88">
        <v>91928</v>
      </c>
      <c r="D684" s="578" t="s">
        <v>1393</v>
      </c>
      <c r="E684" s="579"/>
      <c r="F684" s="579"/>
      <c r="G684" s="579"/>
      <c r="H684" s="579"/>
      <c r="I684" s="580"/>
      <c r="J684" s="88" t="s">
        <v>104</v>
      </c>
      <c r="L684" s="270"/>
      <c r="M684" s="78"/>
      <c r="N684" s="78"/>
      <c r="O684" s="78"/>
    </row>
    <row r="685" spans="1:15" x14ac:dyDescent="0.2">
      <c r="A685" s="78"/>
      <c r="B685" s="581" t="s">
        <v>130</v>
      </c>
      <c r="C685" s="582"/>
      <c r="D685" s="582"/>
      <c r="E685" s="582"/>
      <c r="F685" s="582"/>
      <c r="G685" s="583"/>
      <c r="H685" s="584" t="s">
        <v>33</v>
      </c>
      <c r="I685" s="584"/>
      <c r="J685" s="321" t="s">
        <v>134</v>
      </c>
      <c r="L685" s="270"/>
      <c r="M685" s="78"/>
      <c r="N685" s="78"/>
      <c r="O685" s="78"/>
    </row>
    <row r="686" spans="1:15" x14ac:dyDescent="0.2">
      <c r="A686" s="78"/>
      <c r="B686" s="581"/>
      <c r="C686" s="582"/>
      <c r="D686" s="582"/>
      <c r="E686" s="582"/>
      <c r="F686" s="582"/>
      <c r="G686" s="583"/>
      <c r="H686" s="576">
        <v>40</v>
      </c>
      <c r="I686" s="577"/>
      <c r="J686" s="89" t="s">
        <v>32</v>
      </c>
      <c r="L686" s="270"/>
      <c r="M686" s="78"/>
      <c r="N686" s="78"/>
      <c r="O686" s="78"/>
    </row>
    <row r="687" spans="1:15" x14ac:dyDescent="0.2">
      <c r="A687" s="88" t="s">
        <v>1043</v>
      </c>
      <c r="B687" s="585" t="s">
        <v>135</v>
      </c>
      <c r="C687" s="586"/>
      <c r="D687" s="586"/>
      <c r="E687" s="586"/>
      <c r="F687" s="586"/>
      <c r="G687" s="587"/>
      <c r="H687" s="588">
        <v>40</v>
      </c>
      <c r="I687" s="589"/>
      <c r="J687" s="90"/>
      <c r="L687" s="270"/>
      <c r="M687" s="78"/>
      <c r="N687" s="78"/>
      <c r="O687" s="78"/>
    </row>
    <row r="688" spans="1:15" ht="12.75" customHeight="1" x14ac:dyDescent="0.2">
      <c r="A688" s="78"/>
      <c r="B688" s="88" t="s">
        <v>1044</v>
      </c>
      <c r="C688" s="88">
        <v>91834</v>
      </c>
      <c r="D688" s="578" t="s">
        <v>1247</v>
      </c>
      <c r="E688" s="579"/>
      <c r="F688" s="579"/>
      <c r="G688" s="579"/>
      <c r="H688" s="579"/>
      <c r="I688" s="580"/>
      <c r="J688" s="88" t="s">
        <v>104</v>
      </c>
      <c r="L688" s="270"/>
      <c r="M688" s="78"/>
      <c r="N688" s="78"/>
      <c r="O688" s="78"/>
    </row>
    <row r="689" spans="1:15" x14ac:dyDescent="0.2">
      <c r="A689" s="78"/>
      <c r="B689" s="581" t="s">
        <v>130</v>
      </c>
      <c r="C689" s="582"/>
      <c r="D689" s="582"/>
      <c r="E689" s="582"/>
      <c r="F689" s="582"/>
      <c r="G689" s="583"/>
      <c r="H689" s="584" t="s">
        <v>33</v>
      </c>
      <c r="I689" s="584"/>
      <c r="J689" s="321" t="s">
        <v>134</v>
      </c>
      <c r="L689" s="270"/>
      <c r="M689" s="78"/>
      <c r="N689" s="78"/>
      <c r="O689" s="78"/>
    </row>
    <row r="690" spans="1:15" x14ac:dyDescent="0.2">
      <c r="A690" s="78"/>
      <c r="B690" s="581"/>
      <c r="C690" s="582"/>
      <c r="D690" s="582"/>
      <c r="E690" s="582"/>
      <c r="F690" s="582"/>
      <c r="G690" s="583"/>
      <c r="H690" s="576">
        <v>120</v>
      </c>
      <c r="I690" s="577"/>
      <c r="J690" s="89" t="s">
        <v>32</v>
      </c>
      <c r="L690" s="270"/>
      <c r="M690" s="78"/>
      <c r="N690" s="78"/>
      <c r="O690" s="78"/>
    </row>
    <row r="691" spans="1:15" x14ac:dyDescent="0.2">
      <c r="A691" s="88" t="s">
        <v>1044</v>
      </c>
      <c r="B691" s="585" t="s">
        <v>135</v>
      </c>
      <c r="C691" s="586"/>
      <c r="D691" s="586"/>
      <c r="E691" s="586"/>
      <c r="F691" s="586"/>
      <c r="G691" s="587"/>
      <c r="H691" s="588">
        <v>120</v>
      </c>
      <c r="I691" s="589"/>
      <c r="J691" s="90"/>
      <c r="L691" s="270"/>
      <c r="M691" s="78"/>
      <c r="N691" s="78"/>
      <c r="O691" s="78"/>
    </row>
    <row r="692" spans="1:15" x14ac:dyDescent="0.2">
      <c r="A692" s="78"/>
      <c r="B692" s="88" t="s">
        <v>1045</v>
      </c>
      <c r="C692" s="88">
        <v>2556</v>
      </c>
      <c r="D692" s="578" t="s">
        <v>1250</v>
      </c>
      <c r="E692" s="579"/>
      <c r="F692" s="579"/>
      <c r="G692" s="579"/>
      <c r="H692" s="579"/>
      <c r="I692" s="580"/>
      <c r="J692" s="88" t="s">
        <v>1251</v>
      </c>
      <c r="L692" s="270"/>
      <c r="M692" s="78"/>
      <c r="N692" s="78"/>
      <c r="O692" s="78"/>
    </row>
    <row r="693" spans="1:15" x14ac:dyDescent="0.2">
      <c r="A693" s="78"/>
      <c r="B693" s="581" t="s">
        <v>130</v>
      </c>
      <c r="C693" s="582"/>
      <c r="D693" s="582"/>
      <c r="E693" s="582"/>
      <c r="F693" s="582"/>
      <c r="G693" s="583"/>
      <c r="H693" s="584" t="s">
        <v>33</v>
      </c>
      <c r="I693" s="584"/>
      <c r="J693" s="321" t="s">
        <v>134</v>
      </c>
      <c r="L693" s="270"/>
      <c r="M693" s="78"/>
      <c r="N693" s="78"/>
      <c r="O693" s="78"/>
    </row>
    <row r="694" spans="1:15" x14ac:dyDescent="0.2">
      <c r="A694" s="78"/>
      <c r="B694" s="581"/>
      <c r="C694" s="582"/>
      <c r="D694" s="582"/>
      <c r="E694" s="582"/>
      <c r="F694" s="582"/>
      <c r="G694" s="583"/>
      <c r="H694" s="576">
        <v>12</v>
      </c>
      <c r="I694" s="577"/>
      <c r="J694" s="89" t="s">
        <v>32</v>
      </c>
      <c r="L694" s="270"/>
      <c r="M694" s="78"/>
      <c r="N694" s="78"/>
      <c r="O694" s="78"/>
    </row>
    <row r="695" spans="1:15" x14ac:dyDescent="0.2">
      <c r="A695" s="88" t="s">
        <v>1045</v>
      </c>
      <c r="B695" s="585" t="s">
        <v>135</v>
      </c>
      <c r="C695" s="586"/>
      <c r="D695" s="586"/>
      <c r="E695" s="586"/>
      <c r="F695" s="586"/>
      <c r="G695" s="587"/>
      <c r="H695" s="588">
        <v>12</v>
      </c>
      <c r="I695" s="589"/>
      <c r="J695" s="90"/>
      <c r="L695" s="270"/>
      <c r="M695" s="78"/>
      <c r="N695" s="78"/>
      <c r="O695" s="78"/>
    </row>
    <row r="696" spans="1:15" x14ac:dyDescent="0.2">
      <c r="A696" s="78"/>
      <c r="B696" s="88" t="s">
        <v>1046</v>
      </c>
      <c r="C696" s="88">
        <v>91999</v>
      </c>
      <c r="D696" s="578" t="s">
        <v>1254</v>
      </c>
      <c r="E696" s="579"/>
      <c r="F696" s="579"/>
      <c r="G696" s="579"/>
      <c r="H696" s="579"/>
      <c r="I696" s="580"/>
      <c r="J696" s="88" t="s">
        <v>101</v>
      </c>
      <c r="L696" s="270"/>
      <c r="M696" s="78"/>
      <c r="N696" s="78"/>
      <c r="O696" s="78"/>
    </row>
    <row r="697" spans="1:15" x14ac:dyDescent="0.2">
      <c r="A697" s="78"/>
      <c r="B697" s="581" t="s">
        <v>130</v>
      </c>
      <c r="C697" s="582"/>
      <c r="D697" s="582"/>
      <c r="E697" s="582"/>
      <c r="F697" s="582"/>
      <c r="G697" s="583"/>
      <c r="H697" s="584" t="s">
        <v>33</v>
      </c>
      <c r="I697" s="584"/>
      <c r="J697" s="321" t="s">
        <v>134</v>
      </c>
      <c r="L697" s="270"/>
      <c r="M697" s="78"/>
      <c r="N697" s="78"/>
      <c r="O697" s="78"/>
    </row>
    <row r="698" spans="1:15" x14ac:dyDescent="0.2">
      <c r="A698" s="78"/>
      <c r="B698" s="581"/>
      <c r="C698" s="582"/>
      <c r="D698" s="582"/>
      <c r="E698" s="582"/>
      <c r="F698" s="582"/>
      <c r="G698" s="583"/>
      <c r="H698" s="576">
        <v>8</v>
      </c>
      <c r="I698" s="577"/>
      <c r="J698" s="89" t="s">
        <v>32</v>
      </c>
      <c r="L698" s="270"/>
      <c r="M698" s="78"/>
      <c r="N698" s="78"/>
      <c r="O698" s="78"/>
    </row>
    <row r="699" spans="1:15" x14ac:dyDescent="0.2">
      <c r="A699" s="88" t="s">
        <v>1046</v>
      </c>
      <c r="B699" s="585" t="s">
        <v>135</v>
      </c>
      <c r="C699" s="586"/>
      <c r="D699" s="586"/>
      <c r="E699" s="586"/>
      <c r="F699" s="586"/>
      <c r="G699" s="587"/>
      <c r="H699" s="588">
        <v>8</v>
      </c>
      <c r="I699" s="589"/>
      <c r="J699" s="90"/>
      <c r="L699" s="270"/>
      <c r="M699" s="78"/>
      <c r="N699" s="78"/>
      <c r="O699" s="78"/>
    </row>
    <row r="700" spans="1:15" ht="12.75" customHeight="1" x14ac:dyDescent="0.2">
      <c r="A700" s="78"/>
      <c r="B700" s="88" t="s">
        <v>1047</v>
      </c>
      <c r="C700" s="88">
        <v>91953</v>
      </c>
      <c r="D700" s="578" t="s">
        <v>1257</v>
      </c>
      <c r="E700" s="579"/>
      <c r="F700" s="579"/>
      <c r="G700" s="579"/>
      <c r="H700" s="579"/>
      <c r="I700" s="580"/>
      <c r="J700" s="88" t="s">
        <v>101</v>
      </c>
      <c r="L700" s="270"/>
      <c r="M700" s="78"/>
      <c r="N700" s="78"/>
      <c r="O700" s="78"/>
    </row>
    <row r="701" spans="1:15" x14ac:dyDescent="0.2">
      <c r="A701" s="78"/>
      <c r="B701" s="581" t="s">
        <v>130</v>
      </c>
      <c r="C701" s="582"/>
      <c r="D701" s="582"/>
      <c r="E701" s="582"/>
      <c r="F701" s="582"/>
      <c r="G701" s="583"/>
      <c r="H701" s="584" t="s">
        <v>33</v>
      </c>
      <c r="I701" s="584"/>
      <c r="J701" s="321" t="s">
        <v>134</v>
      </c>
      <c r="L701" s="270"/>
      <c r="M701" s="78"/>
      <c r="N701" s="78"/>
      <c r="O701" s="78"/>
    </row>
    <row r="702" spans="1:15" x14ac:dyDescent="0.2">
      <c r="A702" s="78"/>
      <c r="B702" s="581"/>
      <c r="C702" s="582"/>
      <c r="D702" s="582"/>
      <c r="E702" s="582"/>
      <c r="F702" s="582"/>
      <c r="G702" s="583"/>
      <c r="H702" s="576">
        <v>2</v>
      </c>
      <c r="I702" s="577"/>
      <c r="J702" s="89" t="s">
        <v>32</v>
      </c>
      <c r="L702" s="270"/>
      <c r="M702" s="78"/>
      <c r="N702" s="78"/>
      <c r="O702" s="78"/>
    </row>
    <row r="703" spans="1:15" x14ac:dyDescent="0.2">
      <c r="A703" s="88" t="s">
        <v>1047</v>
      </c>
      <c r="B703" s="585" t="s">
        <v>135</v>
      </c>
      <c r="C703" s="586"/>
      <c r="D703" s="586"/>
      <c r="E703" s="586"/>
      <c r="F703" s="586"/>
      <c r="G703" s="587"/>
      <c r="H703" s="588">
        <v>2</v>
      </c>
      <c r="I703" s="589"/>
      <c r="J703" s="90"/>
      <c r="L703" s="270"/>
      <c r="M703" s="78"/>
      <c r="N703" s="78"/>
      <c r="O703" s="78"/>
    </row>
    <row r="704" spans="1:15" x14ac:dyDescent="0.2">
      <c r="A704" s="78"/>
      <c r="B704" s="88" t="s">
        <v>1048</v>
      </c>
      <c r="C704" s="88">
        <v>91967</v>
      </c>
      <c r="D704" s="578" t="s">
        <v>1260</v>
      </c>
      <c r="E704" s="579"/>
      <c r="F704" s="579"/>
      <c r="G704" s="579"/>
      <c r="H704" s="579"/>
      <c r="I704" s="580"/>
      <c r="J704" s="88" t="s">
        <v>101</v>
      </c>
      <c r="L704" s="270"/>
      <c r="M704" s="78"/>
      <c r="N704" s="78"/>
      <c r="O704" s="78"/>
    </row>
    <row r="705" spans="1:15" x14ac:dyDescent="0.2">
      <c r="A705" s="78"/>
      <c r="B705" s="581" t="s">
        <v>130</v>
      </c>
      <c r="C705" s="582"/>
      <c r="D705" s="582"/>
      <c r="E705" s="582"/>
      <c r="F705" s="582"/>
      <c r="G705" s="583"/>
      <c r="H705" s="584" t="s">
        <v>33</v>
      </c>
      <c r="I705" s="584"/>
      <c r="J705" s="321" t="s">
        <v>134</v>
      </c>
      <c r="L705" s="270"/>
      <c r="M705" s="78"/>
      <c r="N705" s="78"/>
      <c r="O705" s="78"/>
    </row>
    <row r="706" spans="1:15" x14ac:dyDescent="0.2">
      <c r="A706" s="78"/>
      <c r="B706" s="581"/>
      <c r="C706" s="582"/>
      <c r="D706" s="582"/>
      <c r="E706" s="582"/>
      <c r="F706" s="582"/>
      <c r="G706" s="583"/>
      <c r="H706" s="576">
        <v>2</v>
      </c>
      <c r="I706" s="577"/>
      <c r="J706" s="89" t="s">
        <v>32</v>
      </c>
      <c r="L706" s="270"/>
      <c r="M706" s="78"/>
      <c r="N706" s="78"/>
      <c r="O706" s="78"/>
    </row>
    <row r="707" spans="1:15" x14ac:dyDescent="0.2">
      <c r="A707" s="88" t="s">
        <v>1048</v>
      </c>
      <c r="B707" s="585" t="s">
        <v>135</v>
      </c>
      <c r="C707" s="586"/>
      <c r="D707" s="586"/>
      <c r="E707" s="586"/>
      <c r="F707" s="586"/>
      <c r="G707" s="587"/>
      <c r="H707" s="588">
        <v>2</v>
      </c>
      <c r="I707" s="589"/>
      <c r="J707" s="90"/>
      <c r="L707" s="270"/>
      <c r="M707" s="78"/>
      <c r="N707" s="78"/>
      <c r="O707" s="78"/>
    </row>
    <row r="708" spans="1:15" x14ac:dyDescent="0.2">
      <c r="A708" s="78"/>
      <c r="B708" s="88" t="s">
        <v>1049</v>
      </c>
      <c r="C708" s="88">
        <v>1201001000</v>
      </c>
      <c r="D708" s="578" t="s">
        <v>1401</v>
      </c>
      <c r="E708" s="579"/>
      <c r="F708" s="579"/>
      <c r="G708" s="579"/>
      <c r="H708" s="579"/>
      <c r="I708" s="580"/>
      <c r="J708" s="88" t="s">
        <v>101</v>
      </c>
      <c r="L708" s="270"/>
      <c r="M708" s="78"/>
      <c r="N708" s="78"/>
      <c r="O708" s="78"/>
    </row>
    <row r="709" spans="1:15" x14ac:dyDescent="0.2">
      <c r="A709" s="78"/>
      <c r="B709" s="581" t="s">
        <v>130</v>
      </c>
      <c r="C709" s="582"/>
      <c r="D709" s="582"/>
      <c r="E709" s="582"/>
      <c r="F709" s="582"/>
      <c r="G709" s="583"/>
      <c r="H709" s="584" t="s">
        <v>33</v>
      </c>
      <c r="I709" s="584"/>
      <c r="J709" s="321" t="s">
        <v>134</v>
      </c>
      <c r="L709" s="270"/>
      <c r="M709" s="78"/>
      <c r="N709" s="78"/>
      <c r="O709" s="78"/>
    </row>
    <row r="710" spans="1:15" x14ac:dyDescent="0.2">
      <c r="A710" s="78"/>
      <c r="B710" s="581"/>
      <c r="C710" s="582"/>
      <c r="D710" s="582"/>
      <c r="E710" s="582"/>
      <c r="F710" s="582"/>
      <c r="G710" s="583"/>
      <c r="H710" s="576">
        <v>2</v>
      </c>
      <c r="I710" s="577"/>
      <c r="J710" s="89" t="s">
        <v>32</v>
      </c>
      <c r="L710" s="270"/>
      <c r="M710" s="78"/>
      <c r="N710" s="78"/>
      <c r="O710" s="78"/>
    </row>
    <row r="711" spans="1:15" x14ac:dyDescent="0.2">
      <c r="A711" s="88" t="s">
        <v>1049</v>
      </c>
      <c r="B711" s="585" t="s">
        <v>135</v>
      </c>
      <c r="C711" s="586"/>
      <c r="D711" s="586"/>
      <c r="E711" s="586"/>
      <c r="F711" s="586"/>
      <c r="G711" s="587"/>
      <c r="H711" s="588">
        <v>2</v>
      </c>
      <c r="I711" s="589"/>
      <c r="J711" s="90"/>
      <c r="L711" s="270"/>
      <c r="M711" s="78"/>
      <c r="N711" s="78"/>
      <c r="O711" s="78"/>
    </row>
    <row r="712" spans="1:15" x14ac:dyDescent="0.2">
      <c r="A712" s="78"/>
      <c r="B712" s="88" t="s">
        <v>1050</v>
      </c>
      <c r="C712" s="88">
        <v>97586</v>
      </c>
      <c r="D712" s="578" t="s">
        <v>1266</v>
      </c>
      <c r="E712" s="579"/>
      <c r="F712" s="579"/>
      <c r="G712" s="579"/>
      <c r="H712" s="579"/>
      <c r="I712" s="580"/>
      <c r="J712" s="88" t="s">
        <v>101</v>
      </c>
      <c r="L712" s="270"/>
      <c r="M712" s="78"/>
      <c r="N712" s="78"/>
      <c r="O712" s="78"/>
    </row>
    <row r="713" spans="1:15" x14ac:dyDescent="0.2">
      <c r="A713" s="78"/>
      <c r="B713" s="581" t="s">
        <v>130</v>
      </c>
      <c r="C713" s="582"/>
      <c r="D713" s="582"/>
      <c r="E713" s="582"/>
      <c r="F713" s="582"/>
      <c r="G713" s="583"/>
      <c r="H713" s="584" t="s">
        <v>33</v>
      </c>
      <c r="I713" s="584"/>
      <c r="J713" s="321" t="s">
        <v>134</v>
      </c>
      <c r="L713" s="270"/>
      <c r="M713" s="78"/>
      <c r="N713" s="78"/>
      <c r="O713" s="78"/>
    </row>
    <row r="714" spans="1:15" x14ac:dyDescent="0.2">
      <c r="A714" s="78"/>
      <c r="B714" s="581"/>
      <c r="C714" s="582"/>
      <c r="D714" s="582"/>
      <c r="E714" s="582"/>
      <c r="F714" s="582"/>
      <c r="G714" s="583"/>
      <c r="H714" s="576">
        <v>14</v>
      </c>
      <c r="I714" s="577"/>
      <c r="J714" s="89" t="s">
        <v>32</v>
      </c>
      <c r="L714" s="270"/>
      <c r="M714" s="78"/>
      <c r="N714" s="78"/>
      <c r="O714" s="78"/>
    </row>
    <row r="715" spans="1:15" x14ac:dyDescent="0.2">
      <c r="A715" s="88" t="s">
        <v>1050</v>
      </c>
      <c r="B715" s="585" t="s">
        <v>135</v>
      </c>
      <c r="C715" s="586"/>
      <c r="D715" s="586"/>
      <c r="E715" s="586"/>
      <c r="F715" s="586"/>
      <c r="G715" s="587"/>
      <c r="H715" s="588">
        <v>14</v>
      </c>
      <c r="I715" s="589"/>
      <c r="J715" s="90"/>
      <c r="L715" s="270"/>
      <c r="M715" s="78"/>
      <c r="N715" s="78"/>
      <c r="O715" s="78"/>
    </row>
    <row r="716" spans="1:15" x14ac:dyDescent="0.2">
      <c r="A716" s="78"/>
      <c r="B716" s="88" t="s">
        <v>1051</v>
      </c>
      <c r="C716" s="88">
        <v>93665</v>
      </c>
      <c r="D716" s="578" t="s">
        <v>1269</v>
      </c>
      <c r="E716" s="579"/>
      <c r="F716" s="579"/>
      <c r="G716" s="579"/>
      <c r="H716" s="579"/>
      <c r="I716" s="580"/>
      <c r="J716" s="88" t="s">
        <v>101</v>
      </c>
      <c r="L716" s="270"/>
      <c r="M716" s="78"/>
      <c r="N716" s="78"/>
      <c r="O716" s="78"/>
    </row>
    <row r="717" spans="1:15" x14ac:dyDescent="0.2">
      <c r="A717" s="78"/>
      <c r="B717" s="581" t="s">
        <v>130</v>
      </c>
      <c r="C717" s="582"/>
      <c r="D717" s="582"/>
      <c r="E717" s="582"/>
      <c r="F717" s="582"/>
      <c r="G717" s="583"/>
      <c r="H717" s="584" t="s">
        <v>33</v>
      </c>
      <c r="I717" s="584"/>
      <c r="J717" s="321" t="s">
        <v>134</v>
      </c>
      <c r="L717" s="270"/>
      <c r="M717" s="78"/>
      <c r="N717" s="78"/>
      <c r="O717" s="78"/>
    </row>
    <row r="718" spans="1:15" x14ac:dyDescent="0.2">
      <c r="A718" s="78"/>
      <c r="B718" s="581"/>
      <c r="C718" s="582"/>
      <c r="D718" s="582"/>
      <c r="E718" s="582"/>
      <c r="F718" s="582"/>
      <c r="G718" s="583"/>
      <c r="H718" s="576">
        <v>3</v>
      </c>
      <c r="I718" s="577"/>
      <c r="J718" s="89" t="s">
        <v>32</v>
      </c>
      <c r="L718" s="270"/>
      <c r="M718" s="78"/>
      <c r="N718" s="78"/>
      <c r="O718" s="78"/>
    </row>
    <row r="719" spans="1:15" x14ac:dyDescent="0.2">
      <c r="A719" s="88" t="s">
        <v>1051</v>
      </c>
      <c r="B719" s="585" t="s">
        <v>135</v>
      </c>
      <c r="C719" s="586"/>
      <c r="D719" s="586"/>
      <c r="E719" s="586"/>
      <c r="F719" s="586"/>
      <c r="G719" s="587"/>
      <c r="H719" s="588">
        <v>3</v>
      </c>
      <c r="I719" s="589"/>
      <c r="J719" s="90"/>
      <c r="L719" s="270"/>
      <c r="M719" s="78"/>
      <c r="N719" s="78"/>
      <c r="O719" s="78"/>
    </row>
    <row r="720" spans="1:15" x14ac:dyDescent="0.2">
      <c r="A720" s="78"/>
      <c r="B720" s="95" t="s">
        <v>1052</v>
      </c>
      <c r="C720" s="96"/>
      <c r="D720" s="97" t="s">
        <v>507</v>
      </c>
      <c r="E720" s="97"/>
      <c r="F720" s="97"/>
      <c r="G720" s="97"/>
      <c r="H720" s="97"/>
      <c r="I720" s="97"/>
      <c r="J720" s="98"/>
      <c r="L720" s="270"/>
      <c r="M720" s="78"/>
      <c r="N720" s="78"/>
      <c r="O720" s="78"/>
    </row>
    <row r="721" spans="1:15" x14ac:dyDescent="0.2">
      <c r="A721" s="78"/>
      <c r="B721" s="88" t="s">
        <v>1053</v>
      </c>
      <c r="C721" s="88">
        <v>91785</v>
      </c>
      <c r="D721" s="578" t="s">
        <v>1272</v>
      </c>
      <c r="E721" s="579"/>
      <c r="F721" s="579"/>
      <c r="G721" s="579"/>
      <c r="H721" s="579"/>
      <c r="I721" s="580"/>
      <c r="J721" s="88" t="s">
        <v>104</v>
      </c>
      <c r="L721" s="270"/>
      <c r="M721" s="78"/>
      <c r="N721" s="78"/>
      <c r="O721" s="78"/>
    </row>
    <row r="722" spans="1:15" x14ac:dyDescent="0.2">
      <c r="A722" s="78"/>
      <c r="B722" s="581" t="s">
        <v>130</v>
      </c>
      <c r="C722" s="582"/>
      <c r="D722" s="582"/>
      <c r="E722" s="582"/>
      <c r="F722" s="582"/>
      <c r="G722" s="583"/>
      <c r="H722" s="584" t="s">
        <v>33</v>
      </c>
      <c r="I722" s="584"/>
      <c r="J722" s="321" t="s">
        <v>134</v>
      </c>
      <c r="L722" s="270"/>
      <c r="M722" s="78"/>
      <c r="N722" s="78"/>
      <c r="O722" s="78"/>
    </row>
    <row r="723" spans="1:15" x14ac:dyDescent="0.2">
      <c r="A723" s="78"/>
      <c r="B723" s="581"/>
      <c r="C723" s="582"/>
      <c r="D723" s="582"/>
      <c r="E723" s="582"/>
      <c r="F723" s="582"/>
      <c r="G723" s="583"/>
      <c r="H723" s="576">
        <v>150</v>
      </c>
      <c r="I723" s="577"/>
      <c r="J723" s="89" t="s">
        <v>32</v>
      </c>
      <c r="L723" s="270"/>
      <c r="M723" s="78"/>
      <c r="N723" s="78"/>
      <c r="O723" s="78"/>
    </row>
    <row r="724" spans="1:15" x14ac:dyDescent="0.2">
      <c r="A724" s="88" t="s">
        <v>1053</v>
      </c>
      <c r="B724" s="585" t="s">
        <v>135</v>
      </c>
      <c r="C724" s="586"/>
      <c r="D724" s="586"/>
      <c r="E724" s="586"/>
      <c r="F724" s="586"/>
      <c r="G724" s="587"/>
      <c r="H724" s="588">
        <v>150</v>
      </c>
      <c r="I724" s="589"/>
      <c r="J724" s="90"/>
      <c r="L724" s="270"/>
      <c r="M724" s="78"/>
      <c r="N724" s="78"/>
      <c r="O724" s="78"/>
    </row>
    <row r="725" spans="1:15" x14ac:dyDescent="0.2">
      <c r="A725" s="78"/>
      <c r="B725" s="88" t="s">
        <v>1054</v>
      </c>
      <c r="C725" s="88">
        <v>86910</v>
      </c>
      <c r="D725" s="578" t="s">
        <v>1275</v>
      </c>
      <c r="E725" s="579"/>
      <c r="F725" s="579"/>
      <c r="G725" s="579"/>
      <c r="H725" s="579"/>
      <c r="I725" s="580"/>
      <c r="J725" s="88" t="s">
        <v>101</v>
      </c>
      <c r="L725" s="270"/>
      <c r="M725" s="78"/>
      <c r="N725" s="78"/>
      <c r="O725" s="78"/>
    </row>
    <row r="726" spans="1:15" x14ac:dyDescent="0.2">
      <c r="A726" s="78"/>
      <c r="B726" s="581" t="s">
        <v>130</v>
      </c>
      <c r="C726" s="582"/>
      <c r="D726" s="582"/>
      <c r="E726" s="582"/>
      <c r="F726" s="582"/>
      <c r="G726" s="583"/>
      <c r="H726" s="584" t="s">
        <v>33</v>
      </c>
      <c r="I726" s="584"/>
      <c r="J726" s="321" t="s">
        <v>134</v>
      </c>
      <c r="L726" s="270"/>
      <c r="M726" s="78"/>
      <c r="N726" s="78"/>
      <c r="O726" s="78"/>
    </row>
    <row r="727" spans="1:15" x14ac:dyDescent="0.2">
      <c r="A727" s="78"/>
      <c r="B727" s="581"/>
      <c r="C727" s="582"/>
      <c r="D727" s="582"/>
      <c r="E727" s="582"/>
      <c r="F727" s="582"/>
      <c r="G727" s="583"/>
      <c r="H727" s="576">
        <v>2</v>
      </c>
      <c r="I727" s="577"/>
      <c r="J727" s="89" t="s">
        <v>32</v>
      </c>
      <c r="L727" s="270"/>
      <c r="M727" s="78"/>
      <c r="N727" s="78"/>
      <c r="O727" s="78"/>
    </row>
    <row r="728" spans="1:15" x14ac:dyDescent="0.2">
      <c r="A728" s="88" t="s">
        <v>1054</v>
      </c>
      <c r="B728" s="585" t="s">
        <v>135</v>
      </c>
      <c r="C728" s="586"/>
      <c r="D728" s="586"/>
      <c r="E728" s="586"/>
      <c r="F728" s="586"/>
      <c r="G728" s="587"/>
      <c r="H728" s="588">
        <v>2</v>
      </c>
      <c r="I728" s="589"/>
      <c r="J728" s="90"/>
      <c r="L728" s="270"/>
      <c r="M728" s="78"/>
      <c r="N728" s="78"/>
      <c r="O728" s="78"/>
    </row>
    <row r="729" spans="1:15" x14ac:dyDescent="0.2">
      <c r="A729" s="78"/>
      <c r="B729" s="95" t="s">
        <v>1055</v>
      </c>
      <c r="C729" s="96"/>
      <c r="D729" s="97" t="s">
        <v>508</v>
      </c>
      <c r="E729" s="97"/>
      <c r="F729" s="97"/>
      <c r="G729" s="97"/>
      <c r="H729" s="97"/>
      <c r="I729" s="97"/>
      <c r="J729" s="98"/>
      <c r="L729" s="270"/>
      <c r="M729" s="78"/>
      <c r="N729" s="78"/>
      <c r="O729" s="78"/>
    </row>
    <row r="730" spans="1:15" x14ac:dyDescent="0.2">
      <c r="A730" s="78"/>
      <c r="B730" s="88" t="s">
        <v>1056</v>
      </c>
      <c r="C730" s="88">
        <v>89512</v>
      </c>
      <c r="D730" s="578" t="s">
        <v>1278</v>
      </c>
      <c r="E730" s="579"/>
      <c r="F730" s="579"/>
      <c r="G730" s="579"/>
      <c r="H730" s="579"/>
      <c r="I730" s="580"/>
      <c r="J730" s="88" t="s">
        <v>104</v>
      </c>
      <c r="L730" s="270"/>
      <c r="M730" s="78"/>
      <c r="N730" s="78"/>
      <c r="O730" s="78"/>
    </row>
    <row r="731" spans="1:15" x14ac:dyDescent="0.2">
      <c r="A731" s="78"/>
      <c r="B731" s="581" t="s">
        <v>130</v>
      </c>
      <c r="C731" s="582"/>
      <c r="D731" s="582"/>
      <c r="E731" s="582"/>
      <c r="F731" s="582"/>
      <c r="G731" s="583"/>
      <c r="H731" s="584" t="s">
        <v>33</v>
      </c>
      <c r="I731" s="584"/>
      <c r="J731" s="321" t="s">
        <v>134</v>
      </c>
      <c r="L731" s="270"/>
      <c r="M731" s="78"/>
      <c r="N731" s="78"/>
      <c r="O731" s="78"/>
    </row>
    <row r="732" spans="1:15" x14ac:dyDescent="0.2">
      <c r="A732" s="78"/>
      <c r="B732" s="581"/>
      <c r="C732" s="582"/>
      <c r="D732" s="582"/>
      <c r="E732" s="582"/>
      <c r="F732" s="582"/>
      <c r="G732" s="583"/>
      <c r="H732" s="576">
        <v>70</v>
      </c>
      <c r="I732" s="577"/>
      <c r="J732" s="89" t="s">
        <v>32</v>
      </c>
      <c r="L732" s="270"/>
      <c r="M732" s="78"/>
      <c r="N732" s="78"/>
      <c r="O732" s="78"/>
    </row>
    <row r="733" spans="1:15" x14ac:dyDescent="0.2">
      <c r="A733" s="88" t="s">
        <v>1056</v>
      </c>
      <c r="B733" s="585" t="s">
        <v>135</v>
      </c>
      <c r="C733" s="586"/>
      <c r="D733" s="586"/>
      <c r="E733" s="586"/>
      <c r="F733" s="586"/>
      <c r="G733" s="587"/>
      <c r="H733" s="588">
        <v>70</v>
      </c>
      <c r="I733" s="589"/>
      <c r="J733" s="90"/>
      <c r="L733" s="270"/>
      <c r="M733" s="78"/>
      <c r="N733" s="78"/>
      <c r="O733" s="78"/>
    </row>
    <row r="734" spans="1:15" x14ac:dyDescent="0.2">
      <c r="A734" s="78"/>
      <c r="B734" s="88" t="s">
        <v>1057</v>
      </c>
      <c r="C734" s="88">
        <v>99268</v>
      </c>
      <c r="D734" s="578" t="s">
        <v>1281</v>
      </c>
      <c r="E734" s="579"/>
      <c r="F734" s="579"/>
      <c r="G734" s="579"/>
      <c r="H734" s="579"/>
      <c r="I734" s="580"/>
      <c r="J734" s="88" t="s">
        <v>101</v>
      </c>
      <c r="L734" s="270"/>
      <c r="M734" s="78"/>
      <c r="N734" s="78"/>
      <c r="O734" s="78"/>
    </row>
    <row r="735" spans="1:15" x14ac:dyDescent="0.2">
      <c r="A735" s="78"/>
      <c r="B735" s="581" t="s">
        <v>130</v>
      </c>
      <c r="C735" s="582"/>
      <c r="D735" s="582"/>
      <c r="E735" s="582"/>
      <c r="F735" s="582"/>
      <c r="G735" s="583"/>
      <c r="H735" s="584" t="s">
        <v>33</v>
      </c>
      <c r="I735" s="584"/>
      <c r="J735" s="321" t="s">
        <v>134</v>
      </c>
      <c r="L735" s="270"/>
      <c r="M735" s="78"/>
      <c r="N735" s="78"/>
      <c r="O735" s="78"/>
    </row>
    <row r="736" spans="1:15" x14ac:dyDescent="0.2">
      <c r="A736" s="78"/>
      <c r="B736" s="581"/>
      <c r="C736" s="582"/>
      <c r="D736" s="582"/>
      <c r="E736" s="582"/>
      <c r="F736" s="582"/>
      <c r="G736" s="583"/>
      <c r="H736" s="576">
        <v>2</v>
      </c>
      <c r="I736" s="577"/>
      <c r="J736" s="89" t="s">
        <v>32</v>
      </c>
      <c r="L736" s="270"/>
      <c r="M736" s="78"/>
      <c r="N736" s="78"/>
      <c r="O736" s="78"/>
    </row>
    <row r="737" spans="1:15" x14ac:dyDescent="0.2">
      <c r="A737" s="88" t="s">
        <v>1057</v>
      </c>
      <c r="B737" s="585" t="s">
        <v>135</v>
      </c>
      <c r="C737" s="586"/>
      <c r="D737" s="586"/>
      <c r="E737" s="586"/>
      <c r="F737" s="586"/>
      <c r="G737" s="587"/>
      <c r="H737" s="588">
        <v>2</v>
      </c>
      <c r="I737" s="589"/>
      <c r="J737" s="90"/>
      <c r="L737" s="270"/>
      <c r="M737" s="78"/>
      <c r="N737" s="78"/>
      <c r="O737" s="78"/>
    </row>
    <row r="738" spans="1:15" x14ac:dyDescent="0.2">
      <c r="A738" s="78"/>
      <c r="B738" s="88" t="s">
        <v>1058</v>
      </c>
      <c r="C738" s="88">
        <v>99251</v>
      </c>
      <c r="D738" s="578" t="s">
        <v>1408</v>
      </c>
      <c r="E738" s="579"/>
      <c r="F738" s="579"/>
      <c r="G738" s="579"/>
      <c r="H738" s="579"/>
      <c r="I738" s="580"/>
      <c r="J738" s="88" t="s">
        <v>101</v>
      </c>
      <c r="L738" s="270"/>
      <c r="M738" s="78"/>
      <c r="N738" s="78"/>
      <c r="O738" s="78"/>
    </row>
    <row r="739" spans="1:15" x14ac:dyDescent="0.2">
      <c r="A739" s="78"/>
      <c r="B739" s="581" t="s">
        <v>130</v>
      </c>
      <c r="C739" s="582"/>
      <c r="D739" s="582"/>
      <c r="E739" s="582"/>
      <c r="F739" s="582"/>
      <c r="G739" s="583"/>
      <c r="H739" s="584" t="s">
        <v>33</v>
      </c>
      <c r="I739" s="584"/>
      <c r="J739" s="321" t="s">
        <v>134</v>
      </c>
      <c r="L739" s="270"/>
      <c r="M739" s="78"/>
      <c r="N739" s="78"/>
      <c r="O739" s="78"/>
    </row>
    <row r="740" spans="1:15" x14ac:dyDescent="0.2">
      <c r="A740" s="78"/>
      <c r="B740" s="581"/>
      <c r="C740" s="582"/>
      <c r="D740" s="582"/>
      <c r="E740" s="582"/>
      <c r="F740" s="582"/>
      <c r="G740" s="583"/>
      <c r="H740" s="576">
        <v>5</v>
      </c>
      <c r="I740" s="577"/>
      <c r="J740" s="89" t="s">
        <v>32</v>
      </c>
      <c r="L740" s="270"/>
      <c r="M740" s="78"/>
      <c r="N740" s="78"/>
      <c r="O740" s="78"/>
    </row>
    <row r="741" spans="1:15" x14ac:dyDescent="0.2">
      <c r="A741" s="88" t="s">
        <v>1058</v>
      </c>
      <c r="B741" s="585" t="s">
        <v>135</v>
      </c>
      <c r="C741" s="586"/>
      <c r="D741" s="586"/>
      <c r="E741" s="586"/>
      <c r="F741" s="586"/>
      <c r="G741" s="587"/>
      <c r="H741" s="588">
        <v>5</v>
      </c>
      <c r="I741" s="589"/>
      <c r="J741" s="90"/>
      <c r="L741" s="270"/>
      <c r="M741" s="78"/>
      <c r="N741" s="78"/>
      <c r="O741" s="78"/>
    </row>
    <row r="742" spans="1:15" x14ac:dyDescent="0.2">
      <c r="A742" s="78"/>
      <c r="B742" s="95" t="s">
        <v>1059</v>
      </c>
      <c r="C742" s="96"/>
      <c r="D742" s="97" t="s">
        <v>509</v>
      </c>
      <c r="E742" s="97"/>
      <c r="F742" s="97"/>
      <c r="G742" s="97"/>
      <c r="H742" s="97"/>
      <c r="I742" s="97"/>
      <c r="J742" s="98"/>
      <c r="L742" s="270"/>
      <c r="M742" s="78"/>
      <c r="N742" s="78"/>
      <c r="O742" s="78"/>
    </row>
    <row r="743" spans="1:15" ht="27" customHeight="1" x14ac:dyDescent="0.2">
      <c r="A743" s="78"/>
      <c r="B743" s="88" t="s">
        <v>1060</v>
      </c>
      <c r="C743" s="88">
        <v>94990</v>
      </c>
      <c r="D743" s="578" t="s">
        <v>1284</v>
      </c>
      <c r="E743" s="579"/>
      <c r="F743" s="579"/>
      <c r="G743" s="579"/>
      <c r="H743" s="579"/>
      <c r="I743" s="580"/>
      <c r="J743" s="88" t="s">
        <v>1096</v>
      </c>
      <c r="K743" s="149" t="s">
        <v>755</v>
      </c>
      <c r="M743" s="78"/>
      <c r="N743" s="78"/>
      <c r="O743" s="78"/>
    </row>
    <row r="744" spans="1:15" x14ac:dyDescent="0.2">
      <c r="A744" s="78"/>
      <c r="B744" s="581" t="s">
        <v>130</v>
      </c>
      <c r="C744" s="582"/>
      <c r="D744" s="582"/>
      <c r="E744" s="582"/>
      <c r="F744" s="582"/>
      <c r="G744" s="583"/>
      <c r="H744" s="584" t="s">
        <v>33</v>
      </c>
      <c r="I744" s="584"/>
      <c r="J744" s="321" t="s">
        <v>134</v>
      </c>
      <c r="K744" s="149" t="s">
        <v>755</v>
      </c>
      <c r="M744" s="78"/>
      <c r="N744" s="78"/>
      <c r="O744" s="78"/>
    </row>
    <row r="745" spans="1:15" x14ac:dyDescent="0.2">
      <c r="A745" s="78"/>
      <c r="B745" s="581" t="s">
        <v>788</v>
      </c>
      <c r="C745" s="582"/>
      <c r="D745" s="582"/>
      <c r="E745" s="582"/>
      <c r="F745" s="582"/>
      <c r="G745" s="583"/>
      <c r="H745" s="576">
        <v>0.38279999999999997</v>
      </c>
      <c r="I745" s="577"/>
      <c r="J745" s="89" t="s">
        <v>32</v>
      </c>
      <c r="K745" s="149" t="s">
        <v>755</v>
      </c>
      <c r="M745" s="78"/>
      <c r="N745" s="78"/>
      <c r="O745" s="78"/>
    </row>
    <row r="746" spans="1:15" x14ac:dyDescent="0.2">
      <c r="A746" s="78"/>
      <c r="B746" s="581" t="s">
        <v>787</v>
      </c>
      <c r="C746" s="582"/>
      <c r="D746" s="582"/>
      <c r="E746" s="582"/>
      <c r="F746" s="582"/>
      <c r="G746" s="583"/>
      <c r="H746" s="606">
        <v>2.052</v>
      </c>
      <c r="I746" s="607"/>
      <c r="J746" s="89"/>
      <c r="K746" s="149" t="s">
        <v>755</v>
      </c>
      <c r="M746" s="78"/>
      <c r="N746" s="78"/>
      <c r="O746" s="78"/>
    </row>
    <row r="747" spans="1:15" x14ac:dyDescent="0.2">
      <c r="A747" s="149" t="s">
        <v>1060</v>
      </c>
      <c r="B747" s="585" t="s">
        <v>135</v>
      </c>
      <c r="C747" s="586"/>
      <c r="D747" s="586"/>
      <c r="E747" s="586"/>
      <c r="F747" s="586"/>
      <c r="G747" s="587"/>
      <c r="H747" s="588">
        <v>2.4348000000000001</v>
      </c>
      <c r="I747" s="589"/>
      <c r="J747" s="90"/>
      <c r="K747" s="149" t="s">
        <v>755</v>
      </c>
      <c r="M747" s="78"/>
      <c r="N747" s="78"/>
      <c r="O747" s="78"/>
    </row>
    <row r="748" spans="1:15" ht="12.75" customHeight="1" x14ac:dyDescent="0.2">
      <c r="A748" s="78"/>
      <c r="B748" s="88" t="s">
        <v>1061</v>
      </c>
      <c r="C748" s="88">
        <v>87255</v>
      </c>
      <c r="D748" s="578" t="s">
        <v>1287</v>
      </c>
      <c r="E748" s="579"/>
      <c r="F748" s="579"/>
      <c r="G748" s="579"/>
      <c r="H748" s="579"/>
      <c r="I748" s="580"/>
      <c r="J748" s="88" t="s">
        <v>38</v>
      </c>
      <c r="K748" s="149" t="s">
        <v>755</v>
      </c>
      <c r="M748" s="78"/>
      <c r="N748" s="78"/>
      <c r="O748" s="78"/>
    </row>
    <row r="749" spans="1:15" x14ac:dyDescent="0.2">
      <c r="A749" s="78"/>
      <c r="B749" s="581" t="s">
        <v>130</v>
      </c>
      <c r="C749" s="582"/>
      <c r="D749" s="582"/>
      <c r="E749" s="582"/>
      <c r="F749" s="582"/>
      <c r="G749" s="583"/>
      <c r="H749" s="584" t="s">
        <v>33</v>
      </c>
      <c r="I749" s="584"/>
      <c r="J749" s="321" t="s">
        <v>134</v>
      </c>
      <c r="K749" s="149" t="s">
        <v>755</v>
      </c>
      <c r="M749" s="78"/>
      <c r="N749" s="78"/>
      <c r="O749" s="78"/>
    </row>
    <row r="750" spans="1:15" x14ac:dyDescent="0.2">
      <c r="A750" s="78"/>
      <c r="B750" s="581" t="s">
        <v>786</v>
      </c>
      <c r="C750" s="582"/>
      <c r="D750" s="582"/>
      <c r="E750" s="582"/>
      <c r="F750" s="582"/>
      <c r="G750" s="583"/>
      <c r="H750" s="576">
        <v>6.38</v>
      </c>
      <c r="I750" s="577"/>
      <c r="J750" s="89" t="s">
        <v>32</v>
      </c>
      <c r="K750" s="149" t="s">
        <v>755</v>
      </c>
      <c r="M750" s="78"/>
      <c r="N750" s="78"/>
      <c r="O750" s="78"/>
    </row>
    <row r="751" spans="1:15" x14ac:dyDescent="0.2">
      <c r="A751" s="149" t="s">
        <v>1061</v>
      </c>
      <c r="B751" s="585" t="s">
        <v>135</v>
      </c>
      <c r="C751" s="586"/>
      <c r="D751" s="586"/>
      <c r="E751" s="586"/>
      <c r="F751" s="586"/>
      <c r="G751" s="587"/>
      <c r="H751" s="588">
        <v>6.38</v>
      </c>
      <c r="I751" s="589"/>
      <c r="J751" s="90"/>
      <c r="K751" s="149" t="s">
        <v>755</v>
      </c>
      <c r="M751" s="78"/>
      <c r="N751" s="78"/>
      <c r="O751" s="78"/>
    </row>
    <row r="752" spans="1:15" x14ac:dyDescent="0.2">
      <c r="A752" s="78"/>
      <c r="B752" s="88" t="s">
        <v>1062</v>
      </c>
      <c r="C752" s="88">
        <v>92396</v>
      </c>
      <c r="D752" s="578" t="s">
        <v>1290</v>
      </c>
      <c r="E752" s="579"/>
      <c r="F752" s="579"/>
      <c r="G752" s="579"/>
      <c r="H752" s="579"/>
      <c r="I752" s="580"/>
      <c r="J752" s="88" t="s">
        <v>38</v>
      </c>
      <c r="K752" s="149" t="s">
        <v>755</v>
      </c>
      <c r="M752" s="78"/>
      <c r="N752" s="78"/>
      <c r="O752" s="78"/>
    </row>
    <row r="753" spans="1:15" x14ac:dyDescent="0.2">
      <c r="A753" s="78"/>
      <c r="B753" s="581" t="s">
        <v>130</v>
      </c>
      <c r="C753" s="582"/>
      <c r="D753" s="582"/>
      <c r="E753" s="582"/>
      <c r="F753" s="582"/>
      <c r="G753" s="583"/>
      <c r="H753" s="584" t="s">
        <v>33</v>
      </c>
      <c r="I753" s="584"/>
      <c r="J753" s="321" t="s">
        <v>134</v>
      </c>
      <c r="K753" s="149" t="s">
        <v>755</v>
      </c>
      <c r="M753" s="78"/>
      <c r="N753" s="78"/>
      <c r="O753" s="78"/>
    </row>
    <row r="754" spans="1:15" x14ac:dyDescent="0.2">
      <c r="A754" s="78"/>
      <c r="B754" s="581" t="s">
        <v>963</v>
      </c>
      <c r="C754" s="582"/>
      <c r="D754" s="582"/>
      <c r="E754" s="582"/>
      <c r="F754" s="582"/>
      <c r="G754" s="583"/>
      <c r="H754" s="576">
        <v>114.89</v>
      </c>
      <c r="I754" s="577"/>
      <c r="J754" s="89" t="s">
        <v>32</v>
      </c>
      <c r="K754" s="149" t="s">
        <v>755</v>
      </c>
      <c r="M754" s="78"/>
      <c r="N754" s="78"/>
      <c r="O754" s="78"/>
    </row>
    <row r="755" spans="1:15" x14ac:dyDescent="0.2">
      <c r="A755" s="149" t="s">
        <v>1062</v>
      </c>
      <c r="B755" s="585" t="s">
        <v>135</v>
      </c>
      <c r="C755" s="586"/>
      <c r="D755" s="586"/>
      <c r="E755" s="586"/>
      <c r="F755" s="586"/>
      <c r="G755" s="587"/>
      <c r="H755" s="588">
        <v>114.89</v>
      </c>
      <c r="I755" s="589"/>
      <c r="J755" s="90"/>
      <c r="K755" s="149" t="s">
        <v>755</v>
      </c>
      <c r="M755" s="78"/>
      <c r="N755" s="78"/>
      <c r="O755" s="78"/>
    </row>
    <row r="756" spans="1:15" x14ac:dyDescent="0.2">
      <c r="A756" s="78"/>
      <c r="B756" s="88" t="s">
        <v>1063</v>
      </c>
      <c r="C756" s="88">
        <v>95875</v>
      </c>
      <c r="D756" s="578" t="s">
        <v>1414</v>
      </c>
      <c r="E756" s="579"/>
      <c r="F756" s="579"/>
      <c r="G756" s="579"/>
      <c r="H756" s="579"/>
      <c r="I756" s="580"/>
      <c r="J756" s="88" t="s">
        <v>1098</v>
      </c>
      <c r="M756" s="78"/>
      <c r="N756" s="78"/>
      <c r="O756" s="78"/>
    </row>
    <row r="757" spans="1:15" x14ac:dyDescent="0.2">
      <c r="A757" s="78"/>
      <c r="B757" s="581" t="s">
        <v>130</v>
      </c>
      <c r="C757" s="582"/>
      <c r="D757" s="582"/>
      <c r="E757" s="582"/>
      <c r="F757" s="582"/>
      <c r="G757" s="583"/>
      <c r="H757" s="584" t="s">
        <v>33</v>
      </c>
      <c r="I757" s="584"/>
      <c r="J757" s="321" t="s">
        <v>134</v>
      </c>
      <c r="K757" s="149" t="s">
        <v>755</v>
      </c>
      <c r="M757" s="78"/>
      <c r="N757" s="78"/>
      <c r="O757" s="78"/>
    </row>
    <row r="758" spans="1:15" x14ac:dyDescent="0.2">
      <c r="A758" s="78"/>
      <c r="B758" s="581" t="s">
        <v>962</v>
      </c>
      <c r="C758" s="582"/>
      <c r="D758" s="582"/>
      <c r="E758" s="582"/>
      <c r="F758" s="582"/>
      <c r="G758" s="583"/>
      <c r="H758" s="576">
        <v>9306.0899999999983</v>
      </c>
      <c r="I758" s="577"/>
      <c r="J758" s="89" t="s">
        <v>32</v>
      </c>
      <c r="K758" s="149" t="s">
        <v>755</v>
      </c>
      <c r="M758" s="78"/>
      <c r="N758" s="78"/>
      <c r="O758" s="78"/>
    </row>
    <row r="759" spans="1:15" x14ac:dyDescent="0.2">
      <c r="A759" s="149" t="s">
        <v>1063</v>
      </c>
      <c r="B759" s="585" t="s">
        <v>135</v>
      </c>
      <c r="C759" s="586"/>
      <c r="D759" s="586"/>
      <c r="E759" s="586"/>
      <c r="F759" s="586"/>
      <c r="G759" s="587"/>
      <c r="H759" s="588">
        <v>9306.0899999999983</v>
      </c>
      <c r="I759" s="589"/>
      <c r="J759" s="90"/>
      <c r="K759" s="149" t="s">
        <v>755</v>
      </c>
      <c r="M759" s="78"/>
      <c r="N759" s="78"/>
      <c r="O759" s="78"/>
    </row>
    <row r="760" spans="1:15" x14ac:dyDescent="0.2">
      <c r="A760" s="78"/>
      <c r="B760" s="95" t="s">
        <v>1064</v>
      </c>
      <c r="C760" s="96"/>
      <c r="D760" s="97" t="s">
        <v>106</v>
      </c>
      <c r="E760" s="97"/>
      <c r="F760" s="97"/>
      <c r="G760" s="97"/>
      <c r="H760" s="97"/>
      <c r="I760" s="97"/>
      <c r="J760" s="98"/>
      <c r="K760" s="149" t="s">
        <v>755</v>
      </c>
      <c r="M760" s="78"/>
      <c r="N760" s="78"/>
      <c r="O760" s="78"/>
    </row>
    <row r="761" spans="1:15" ht="12.75" customHeight="1" x14ac:dyDescent="0.2">
      <c r="A761" s="78"/>
      <c r="B761" s="88" t="s">
        <v>1065</v>
      </c>
      <c r="C761" s="88">
        <v>88485</v>
      </c>
      <c r="D761" s="578" t="s">
        <v>1293</v>
      </c>
      <c r="E761" s="579"/>
      <c r="F761" s="579"/>
      <c r="G761" s="579"/>
      <c r="H761" s="579"/>
      <c r="I761" s="580"/>
      <c r="J761" s="88" t="s">
        <v>38</v>
      </c>
      <c r="K761" s="149" t="s">
        <v>755</v>
      </c>
      <c r="M761" s="78"/>
      <c r="N761" s="78"/>
      <c r="O761" s="78"/>
    </row>
    <row r="762" spans="1:15" x14ac:dyDescent="0.2">
      <c r="B762" s="590" t="s">
        <v>130</v>
      </c>
      <c r="C762" s="590"/>
      <c r="D762" s="590"/>
      <c r="E762" s="395" t="s">
        <v>779</v>
      </c>
      <c r="F762" s="395" t="s">
        <v>138</v>
      </c>
      <c r="G762" s="395" t="s">
        <v>132</v>
      </c>
      <c r="H762" s="584" t="s">
        <v>33</v>
      </c>
      <c r="I762" s="584"/>
      <c r="J762" s="321" t="s">
        <v>134</v>
      </c>
      <c r="K762" s="149" t="s">
        <v>755</v>
      </c>
    </row>
    <row r="763" spans="1:15" x14ac:dyDescent="0.2">
      <c r="B763" s="591" t="s">
        <v>501</v>
      </c>
      <c r="C763" s="592"/>
      <c r="D763" s="593"/>
      <c r="E763" s="395" t="s">
        <v>356</v>
      </c>
      <c r="F763" s="395">
        <v>8.16</v>
      </c>
      <c r="G763" s="395">
        <v>4.9000000000000004</v>
      </c>
      <c r="H763" s="576">
        <v>39.984000000000002</v>
      </c>
      <c r="I763" s="577"/>
      <c r="J763" s="603" t="s">
        <v>32</v>
      </c>
      <c r="K763" s="149" t="s">
        <v>755</v>
      </c>
    </row>
    <row r="764" spans="1:15" x14ac:dyDescent="0.2">
      <c r="B764" s="594"/>
      <c r="C764" s="595"/>
      <c r="D764" s="596"/>
      <c r="E764" s="395" t="s">
        <v>356</v>
      </c>
      <c r="F764" s="395">
        <v>8.16</v>
      </c>
      <c r="G764" s="395">
        <v>4.9000000000000004</v>
      </c>
      <c r="H764" s="576">
        <v>39.984000000000002</v>
      </c>
      <c r="I764" s="577"/>
      <c r="J764" s="604"/>
      <c r="K764" s="149" t="s">
        <v>755</v>
      </c>
    </row>
    <row r="765" spans="1:15" x14ac:dyDescent="0.2">
      <c r="B765" s="594"/>
      <c r="C765" s="595"/>
      <c r="D765" s="596"/>
      <c r="E765" s="395" t="s">
        <v>768</v>
      </c>
      <c r="F765" s="395">
        <v>8.16</v>
      </c>
      <c r="G765" s="395">
        <v>0.9</v>
      </c>
      <c r="H765" s="576">
        <v>7.3440000000000003</v>
      </c>
      <c r="I765" s="577"/>
      <c r="J765" s="604"/>
      <c r="K765" s="149" t="s">
        <v>755</v>
      </c>
    </row>
    <row r="766" spans="1:15" x14ac:dyDescent="0.2">
      <c r="B766" s="597"/>
      <c r="C766" s="598"/>
      <c r="D766" s="599"/>
      <c r="E766" s="395" t="s">
        <v>780</v>
      </c>
      <c r="F766" s="395">
        <v>11.760000000000002</v>
      </c>
      <c r="G766" s="395">
        <v>4.9000000000000004</v>
      </c>
      <c r="H766" s="576">
        <v>57.624000000000009</v>
      </c>
      <c r="I766" s="577"/>
      <c r="J766" s="605"/>
      <c r="K766" s="149" t="s">
        <v>755</v>
      </c>
    </row>
    <row r="767" spans="1:15" ht="11.25" customHeight="1" x14ac:dyDescent="0.2">
      <c r="A767" s="149" t="s">
        <v>1065</v>
      </c>
      <c r="B767" s="585" t="s">
        <v>135</v>
      </c>
      <c r="C767" s="586"/>
      <c r="D767" s="586"/>
      <c r="E767" s="586"/>
      <c r="F767" s="586"/>
      <c r="G767" s="587"/>
      <c r="H767" s="588">
        <v>144.93600000000001</v>
      </c>
      <c r="I767" s="589"/>
      <c r="J767" s="90"/>
      <c r="K767" s="149" t="s">
        <v>755</v>
      </c>
    </row>
    <row r="768" spans="1:15" x14ac:dyDescent="0.2">
      <c r="A768" s="78"/>
      <c r="B768" s="88" t="s">
        <v>1066</v>
      </c>
      <c r="C768" s="88">
        <v>88489</v>
      </c>
      <c r="D768" s="578" t="s">
        <v>1173</v>
      </c>
      <c r="E768" s="579"/>
      <c r="F768" s="579"/>
      <c r="G768" s="579"/>
      <c r="H768" s="579"/>
      <c r="I768" s="580"/>
      <c r="J768" s="88" t="s">
        <v>38</v>
      </c>
      <c r="K768" s="149" t="s">
        <v>755</v>
      </c>
      <c r="M768" s="78"/>
      <c r="N768" s="78"/>
      <c r="O768" s="78"/>
    </row>
    <row r="769" spans="1:15" x14ac:dyDescent="0.2">
      <c r="B769" s="590" t="s">
        <v>130</v>
      </c>
      <c r="C769" s="590"/>
      <c r="D769" s="590"/>
      <c r="E769" s="395" t="s">
        <v>779</v>
      </c>
      <c r="F769" s="395" t="s">
        <v>138</v>
      </c>
      <c r="G769" s="395" t="s">
        <v>132</v>
      </c>
      <c r="H769" s="584" t="s">
        <v>33</v>
      </c>
      <c r="I769" s="584"/>
      <c r="J769" s="321" t="s">
        <v>134</v>
      </c>
      <c r="K769" s="149" t="s">
        <v>755</v>
      </c>
    </row>
    <row r="770" spans="1:15" x14ac:dyDescent="0.2">
      <c r="B770" s="591"/>
      <c r="C770" s="592"/>
      <c r="D770" s="593"/>
      <c r="E770" s="395" t="s">
        <v>356</v>
      </c>
      <c r="F770" s="395">
        <v>8.16</v>
      </c>
      <c r="G770" s="395">
        <v>4.9000000000000004</v>
      </c>
      <c r="H770" s="576">
        <v>39.984000000000002</v>
      </c>
      <c r="I770" s="577"/>
      <c r="J770" s="603" t="s">
        <v>32</v>
      </c>
      <c r="K770" s="149" t="s">
        <v>755</v>
      </c>
    </row>
    <row r="771" spans="1:15" x14ac:dyDescent="0.2">
      <c r="B771" s="594"/>
      <c r="C771" s="595"/>
      <c r="D771" s="596"/>
      <c r="E771" s="395" t="s">
        <v>356</v>
      </c>
      <c r="F771" s="395">
        <v>8.16</v>
      </c>
      <c r="G771" s="395">
        <v>4.9000000000000004</v>
      </c>
      <c r="H771" s="576">
        <v>39.984000000000002</v>
      </c>
      <c r="I771" s="577"/>
      <c r="J771" s="604"/>
      <c r="K771" s="149" t="s">
        <v>755</v>
      </c>
    </row>
    <row r="772" spans="1:15" x14ac:dyDescent="0.2">
      <c r="A772" s="149" t="s">
        <v>1066</v>
      </c>
      <c r="B772" s="585" t="s">
        <v>135</v>
      </c>
      <c r="C772" s="586"/>
      <c r="D772" s="586"/>
      <c r="E772" s="586"/>
      <c r="F772" s="586"/>
      <c r="G772" s="587"/>
      <c r="H772" s="588">
        <v>79.968000000000004</v>
      </c>
      <c r="I772" s="589"/>
      <c r="J772" s="90"/>
      <c r="K772" s="149" t="s">
        <v>755</v>
      </c>
    </row>
    <row r="773" spans="1:15" x14ac:dyDescent="0.2">
      <c r="B773" s="88" t="s">
        <v>1067</v>
      </c>
      <c r="C773" s="88">
        <v>100734</v>
      </c>
      <c r="D773" s="578" t="s">
        <v>1296</v>
      </c>
      <c r="E773" s="579"/>
      <c r="F773" s="579"/>
      <c r="G773" s="579"/>
      <c r="H773" s="579"/>
      <c r="I773" s="580"/>
      <c r="J773" s="88" t="s">
        <v>38</v>
      </c>
      <c r="K773" s="149" t="s">
        <v>755</v>
      </c>
      <c r="M773" s="78"/>
      <c r="N773" s="78"/>
      <c r="O773" s="78"/>
    </row>
    <row r="774" spans="1:15" x14ac:dyDescent="0.2">
      <c r="B774" s="581" t="s">
        <v>130</v>
      </c>
      <c r="C774" s="582"/>
      <c r="D774" s="582"/>
      <c r="E774" s="582"/>
      <c r="F774" s="582"/>
      <c r="G774" s="583"/>
      <c r="H774" s="584" t="s">
        <v>33</v>
      </c>
      <c r="I774" s="584"/>
      <c r="J774" s="321" t="s">
        <v>134</v>
      </c>
      <c r="K774" s="149" t="s">
        <v>755</v>
      </c>
      <c r="M774" s="78"/>
      <c r="N774" s="78"/>
      <c r="O774" s="78"/>
    </row>
    <row r="775" spans="1:15" ht="12.75" customHeight="1" x14ac:dyDescent="0.2">
      <c r="B775" s="581" t="s">
        <v>789</v>
      </c>
      <c r="C775" s="582"/>
      <c r="D775" s="582"/>
      <c r="E775" s="582"/>
      <c r="F775" s="582"/>
      <c r="G775" s="583"/>
      <c r="H775" s="576">
        <v>115.51</v>
      </c>
      <c r="I775" s="577"/>
      <c r="J775" s="89" t="s">
        <v>32</v>
      </c>
      <c r="K775" s="149" t="s">
        <v>755</v>
      </c>
      <c r="M775" s="78"/>
      <c r="N775" s="78"/>
      <c r="O775" s="78"/>
    </row>
    <row r="776" spans="1:15" x14ac:dyDescent="0.2">
      <c r="A776" s="149" t="s">
        <v>1067</v>
      </c>
      <c r="B776" s="585" t="s">
        <v>135</v>
      </c>
      <c r="C776" s="586"/>
      <c r="D776" s="586"/>
      <c r="E776" s="586"/>
      <c r="F776" s="586"/>
      <c r="G776" s="587"/>
      <c r="H776" s="588">
        <v>115.51</v>
      </c>
      <c r="I776" s="589"/>
      <c r="J776" s="90"/>
      <c r="K776" s="149" t="s">
        <v>755</v>
      </c>
      <c r="M776" s="78"/>
      <c r="N776" s="78"/>
      <c r="O776" s="78"/>
    </row>
    <row r="777" spans="1:15" x14ac:dyDescent="0.2">
      <c r="B777" s="407" t="s">
        <v>297</v>
      </c>
      <c r="C777" s="85"/>
      <c r="D777" s="86" t="s">
        <v>799</v>
      </c>
      <c r="E777" s="86"/>
      <c r="F777" s="86"/>
      <c r="G777" s="86"/>
      <c r="H777" s="86"/>
      <c r="I777" s="86"/>
      <c r="J777" s="87"/>
      <c r="M777" s="78"/>
      <c r="N777" s="78"/>
      <c r="O777" s="78"/>
    </row>
    <row r="778" spans="1:15" x14ac:dyDescent="0.2">
      <c r="B778" s="88" t="s">
        <v>298</v>
      </c>
      <c r="C778" s="88">
        <v>94267</v>
      </c>
      <c r="D778" s="578" t="s">
        <v>1299</v>
      </c>
      <c r="E778" s="579"/>
      <c r="F778" s="579"/>
      <c r="G778" s="579"/>
      <c r="H778" s="579"/>
      <c r="I778" s="580"/>
      <c r="J778" s="88" t="s">
        <v>104</v>
      </c>
      <c r="M778" s="78"/>
      <c r="N778" s="78"/>
      <c r="O778" s="78"/>
    </row>
    <row r="779" spans="1:15" x14ac:dyDescent="0.2">
      <c r="B779" s="581" t="s">
        <v>130</v>
      </c>
      <c r="C779" s="582"/>
      <c r="D779" s="582"/>
      <c r="E779" s="582"/>
      <c r="F779" s="582"/>
      <c r="G779" s="583"/>
      <c r="H779" s="584" t="s">
        <v>136</v>
      </c>
      <c r="I779" s="584"/>
      <c r="J779" s="321" t="s">
        <v>134</v>
      </c>
      <c r="K779" s="149" t="s">
        <v>755</v>
      </c>
      <c r="M779" s="78"/>
      <c r="N779" s="78"/>
      <c r="O779" s="78"/>
    </row>
    <row r="780" spans="1:15" ht="12.75" customHeight="1" x14ac:dyDescent="0.2">
      <c r="B780" s="581" t="s">
        <v>920</v>
      </c>
      <c r="C780" s="582"/>
      <c r="D780" s="582"/>
      <c r="E780" s="582"/>
      <c r="F780" s="582"/>
      <c r="G780" s="583"/>
      <c r="H780" s="576">
        <v>336.15999999999997</v>
      </c>
      <c r="I780" s="577"/>
      <c r="J780" s="89" t="s">
        <v>32</v>
      </c>
      <c r="K780" s="149" t="s">
        <v>755</v>
      </c>
      <c r="M780" s="78"/>
      <c r="N780" s="78"/>
      <c r="O780" s="78"/>
    </row>
    <row r="781" spans="1:15" x14ac:dyDescent="0.2">
      <c r="A781" s="149" t="s">
        <v>298</v>
      </c>
      <c r="B781" s="585" t="s">
        <v>135</v>
      </c>
      <c r="C781" s="586"/>
      <c r="D781" s="586"/>
      <c r="E781" s="586"/>
      <c r="F781" s="586"/>
      <c r="G781" s="587"/>
      <c r="H781" s="588">
        <v>336.15999999999997</v>
      </c>
      <c r="I781" s="589"/>
      <c r="J781" s="90"/>
      <c r="K781" s="149" t="s">
        <v>755</v>
      </c>
      <c r="M781" s="78"/>
      <c r="N781" s="78"/>
      <c r="O781" s="78"/>
    </row>
    <row r="782" spans="1:15" x14ac:dyDescent="0.2">
      <c r="B782" s="88" t="s">
        <v>632</v>
      </c>
      <c r="C782" s="88">
        <v>95879</v>
      </c>
      <c r="D782" s="578" t="s">
        <v>1302</v>
      </c>
      <c r="E782" s="579"/>
      <c r="F782" s="579"/>
      <c r="G782" s="579"/>
      <c r="H782" s="579"/>
      <c r="I782" s="580"/>
      <c r="J782" s="88" t="s">
        <v>921</v>
      </c>
      <c r="M782" s="78"/>
      <c r="N782" s="78"/>
      <c r="O782" s="78"/>
    </row>
    <row r="783" spans="1:15" x14ac:dyDescent="0.2">
      <c r="B783" s="581" t="s">
        <v>130</v>
      </c>
      <c r="C783" s="582"/>
      <c r="D783" s="582"/>
      <c r="E783" s="582"/>
      <c r="F783" s="582"/>
      <c r="G783" s="583"/>
      <c r="H783" s="584" t="s">
        <v>921</v>
      </c>
      <c r="I783" s="584"/>
      <c r="J783" s="321" t="s">
        <v>134</v>
      </c>
      <c r="K783" s="149" t="s">
        <v>755</v>
      </c>
      <c r="M783" s="78"/>
      <c r="N783" s="78"/>
      <c r="O783" s="78"/>
    </row>
    <row r="784" spans="1:15" ht="12.75" customHeight="1" x14ac:dyDescent="0.2">
      <c r="B784" s="581" t="s">
        <v>920</v>
      </c>
      <c r="C784" s="582"/>
      <c r="D784" s="582"/>
      <c r="E784" s="582"/>
      <c r="F784" s="582"/>
      <c r="G784" s="583"/>
      <c r="H784" s="576">
        <v>7325.27</v>
      </c>
      <c r="I784" s="577"/>
      <c r="J784" s="89" t="s">
        <v>32</v>
      </c>
      <c r="K784" s="149" t="s">
        <v>755</v>
      </c>
      <c r="M784" s="78"/>
      <c r="N784" s="78"/>
      <c r="O784" s="78"/>
    </row>
    <row r="785" spans="1:15" x14ac:dyDescent="0.2">
      <c r="A785" s="149" t="s">
        <v>632</v>
      </c>
      <c r="B785" s="585" t="s">
        <v>135</v>
      </c>
      <c r="C785" s="586"/>
      <c r="D785" s="586"/>
      <c r="E785" s="586"/>
      <c r="F785" s="586"/>
      <c r="G785" s="587"/>
      <c r="H785" s="588">
        <v>7325.27</v>
      </c>
      <c r="I785" s="589"/>
      <c r="J785" s="90"/>
      <c r="K785" s="149" t="s">
        <v>755</v>
      </c>
      <c r="M785" s="78"/>
      <c r="N785" s="78"/>
      <c r="O785" s="78"/>
    </row>
    <row r="786" spans="1:15" x14ac:dyDescent="0.2">
      <c r="B786" s="88" t="s">
        <v>794</v>
      </c>
      <c r="C786" s="88">
        <v>94265</v>
      </c>
      <c r="D786" s="578" t="s">
        <v>1305</v>
      </c>
      <c r="E786" s="579"/>
      <c r="F786" s="579"/>
      <c r="G786" s="579"/>
      <c r="H786" s="579"/>
      <c r="I786" s="580"/>
      <c r="J786" s="88" t="s">
        <v>104</v>
      </c>
      <c r="M786" s="78"/>
      <c r="N786" s="78"/>
      <c r="O786" s="78"/>
    </row>
    <row r="787" spans="1:15" x14ac:dyDescent="0.2">
      <c r="B787" s="581" t="s">
        <v>130</v>
      </c>
      <c r="C787" s="582"/>
      <c r="D787" s="582"/>
      <c r="E787" s="582"/>
      <c r="F787" s="582"/>
      <c r="G787" s="583"/>
      <c r="H787" s="584" t="s">
        <v>136</v>
      </c>
      <c r="I787" s="584"/>
      <c r="J787" s="321" t="s">
        <v>134</v>
      </c>
      <c r="K787" s="149" t="s">
        <v>755</v>
      </c>
      <c r="M787" s="78"/>
      <c r="N787" s="78"/>
      <c r="O787" s="78"/>
    </row>
    <row r="788" spans="1:15" ht="12.75" customHeight="1" x14ac:dyDescent="0.2">
      <c r="B788" s="581" t="s">
        <v>920</v>
      </c>
      <c r="C788" s="582"/>
      <c r="D788" s="582"/>
      <c r="E788" s="582"/>
      <c r="F788" s="582"/>
      <c r="G788" s="583"/>
      <c r="H788" s="576">
        <v>1831.55</v>
      </c>
      <c r="I788" s="577"/>
      <c r="J788" s="89" t="s">
        <v>32</v>
      </c>
      <c r="K788" s="149" t="s">
        <v>755</v>
      </c>
      <c r="M788" s="78"/>
      <c r="N788" s="78"/>
      <c r="O788" s="78"/>
    </row>
    <row r="789" spans="1:15" x14ac:dyDescent="0.2">
      <c r="A789" s="149" t="s">
        <v>794</v>
      </c>
      <c r="B789" s="585" t="s">
        <v>135</v>
      </c>
      <c r="C789" s="586"/>
      <c r="D789" s="586"/>
      <c r="E789" s="586"/>
      <c r="F789" s="586"/>
      <c r="G789" s="587"/>
      <c r="H789" s="588">
        <v>1831.55</v>
      </c>
      <c r="I789" s="589"/>
      <c r="J789" s="90"/>
      <c r="K789" s="149" t="s">
        <v>755</v>
      </c>
      <c r="M789" s="78"/>
      <c r="N789" s="78"/>
      <c r="O789" s="78"/>
    </row>
    <row r="790" spans="1:15" x14ac:dyDescent="0.2">
      <c r="B790" s="88" t="s">
        <v>961</v>
      </c>
      <c r="C790" s="88">
        <v>94289</v>
      </c>
      <c r="D790" s="578" t="s">
        <v>1308</v>
      </c>
      <c r="E790" s="579"/>
      <c r="F790" s="579"/>
      <c r="G790" s="579"/>
      <c r="H790" s="579"/>
      <c r="I790" s="580"/>
      <c r="J790" s="88" t="s">
        <v>104</v>
      </c>
      <c r="M790" s="78"/>
      <c r="N790" s="78"/>
      <c r="O790" s="78"/>
    </row>
    <row r="791" spans="1:15" x14ac:dyDescent="0.2">
      <c r="B791" s="581" t="s">
        <v>130</v>
      </c>
      <c r="C791" s="582"/>
      <c r="D791" s="582"/>
      <c r="E791" s="582"/>
      <c r="F791" s="582"/>
      <c r="G791" s="583"/>
      <c r="H791" s="584" t="s">
        <v>136</v>
      </c>
      <c r="I791" s="584"/>
      <c r="J791" s="321" t="s">
        <v>134</v>
      </c>
      <c r="K791" s="149" t="s">
        <v>755</v>
      </c>
      <c r="M791" s="78"/>
      <c r="N791" s="78"/>
      <c r="O791" s="78"/>
    </row>
    <row r="792" spans="1:15" ht="12.75" customHeight="1" x14ac:dyDescent="0.2">
      <c r="B792" s="581" t="s">
        <v>920</v>
      </c>
      <c r="C792" s="582"/>
      <c r="D792" s="582"/>
      <c r="E792" s="582"/>
      <c r="F792" s="582"/>
      <c r="G792" s="583"/>
      <c r="H792" s="576">
        <v>2124.33</v>
      </c>
      <c r="I792" s="577"/>
      <c r="J792" s="89" t="s">
        <v>32</v>
      </c>
      <c r="K792" s="149" t="s">
        <v>755</v>
      </c>
      <c r="M792" s="78"/>
      <c r="N792" s="78"/>
      <c r="O792" s="78"/>
    </row>
    <row r="793" spans="1:15" x14ac:dyDescent="0.2">
      <c r="A793" s="149" t="s">
        <v>961</v>
      </c>
      <c r="B793" s="585" t="s">
        <v>135</v>
      </c>
      <c r="C793" s="586"/>
      <c r="D793" s="586"/>
      <c r="E793" s="586"/>
      <c r="F793" s="586"/>
      <c r="G793" s="587"/>
      <c r="H793" s="588">
        <v>2124.33</v>
      </c>
      <c r="I793" s="589"/>
      <c r="J793" s="90"/>
      <c r="K793" s="149" t="s">
        <v>755</v>
      </c>
      <c r="M793" s="78"/>
      <c r="N793" s="78"/>
      <c r="O793" s="78"/>
    </row>
    <row r="794" spans="1:15" x14ac:dyDescent="0.2">
      <c r="B794" s="84" t="s">
        <v>800</v>
      </c>
      <c r="C794" s="85"/>
      <c r="D794" s="86" t="s">
        <v>105</v>
      </c>
      <c r="E794" s="86"/>
      <c r="F794" s="86"/>
      <c r="G794" s="86"/>
      <c r="H794" s="86"/>
      <c r="I794" s="86"/>
      <c r="J794" s="87"/>
      <c r="L794" s="270"/>
      <c r="M794" s="78"/>
      <c r="N794" s="78"/>
      <c r="O794" s="78"/>
    </row>
    <row r="795" spans="1:15" x14ac:dyDescent="0.2">
      <c r="B795" s="338" t="s">
        <v>801</v>
      </c>
      <c r="C795" s="92"/>
      <c r="D795" s="93" t="s">
        <v>510</v>
      </c>
      <c r="E795" s="93"/>
      <c r="F795" s="93"/>
      <c r="G795" s="93"/>
      <c r="H795" s="93"/>
      <c r="I795" s="93"/>
      <c r="J795" s="94"/>
      <c r="L795" s="270"/>
      <c r="M795" s="78"/>
      <c r="N795" s="78"/>
      <c r="O795" s="78"/>
    </row>
    <row r="796" spans="1:15" x14ac:dyDescent="0.2">
      <c r="B796" s="88" t="s">
        <v>802</v>
      </c>
      <c r="C796" s="88" t="s">
        <v>266</v>
      </c>
      <c r="D796" s="578" t="s">
        <v>512</v>
      </c>
      <c r="E796" s="579"/>
      <c r="F796" s="579"/>
      <c r="G796" s="579"/>
      <c r="H796" s="579"/>
      <c r="I796" s="580"/>
      <c r="J796" s="88" t="s">
        <v>104</v>
      </c>
      <c r="L796" s="270"/>
      <c r="M796" s="78"/>
      <c r="N796" s="78"/>
      <c r="O796" s="78"/>
    </row>
    <row r="797" spans="1:15" x14ac:dyDescent="0.2">
      <c r="B797" s="581" t="s">
        <v>130</v>
      </c>
      <c r="C797" s="582"/>
      <c r="D797" s="582"/>
      <c r="E797" s="582"/>
      <c r="F797" s="582"/>
      <c r="G797" s="583"/>
      <c r="H797" s="584" t="s">
        <v>33</v>
      </c>
      <c r="I797" s="584"/>
      <c r="J797" s="321" t="s">
        <v>134</v>
      </c>
      <c r="L797" s="270"/>
      <c r="M797" s="78"/>
      <c r="N797" s="78"/>
      <c r="O797" s="78"/>
    </row>
    <row r="798" spans="1:15" x14ac:dyDescent="0.2">
      <c r="B798" s="581"/>
      <c r="C798" s="582"/>
      <c r="D798" s="582"/>
      <c r="E798" s="582"/>
      <c r="F798" s="582"/>
      <c r="G798" s="583"/>
      <c r="H798" s="576">
        <v>40</v>
      </c>
      <c r="I798" s="577"/>
      <c r="J798" s="89" t="s">
        <v>32</v>
      </c>
      <c r="L798" s="270"/>
      <c r="M798" s="78"/>
      <c r="N798" s="78"/>
      <c r="O798" s="78"/>
    </row>
    <row r="799" spans="1:15" x14ac:dyDescent="0.2">
      <c r="A799" s="149" t="s">
        <v>802</v>
      </c>
      <c r="B799" s="585" t="s">
        <v>135</v>
      </c>
      <c r="C799" s="586"/>
      <c r="D799" s="586"/>
      <c r="E799" s="586"/>
      <c r="F799" s="586"/>
      <c r="G799" s="587"/>
      <c r="H799" s="588">
        <v>40</v>
      </c>
      <c r="I799" s="589"/>
      <c r="J799" s="90"/>
      <c r="L799" s="270"/>
      <c r="M799" s="78"/>
      <c r="N799" s="78"/>
      <c r="O799" s="78"/>
    </row>
    <row r="800" spans="1:15" x14ac:dyDescent="0.2">
      <c r="B800" s="88" t="s">
        <v>964</v>
      </c>
      <c r="C800" s="88" t="s">
        <v>966</v>
      </c>
      <c r="D800" s="578" t="s">
        <v>965</v>
      </c>
      <c r="E800" s="579"/>
      <c r="F800" s="579"/>
      <c r="G800" s="579"/>
      <c r="H800" s="579"/>
      <c r="I800" s="580"/>
      <c r="J800" s="88" t="s">
        <v>104</v>
      </c>
      <c r="L800" s="270"/>
      <c r="M800" s="78"/>
      <c r="N800" s="78"/>
      <c r="O800" s="78"/>
    </row>
    <row r="801" spans="1:15" x14ac:dyDescent="0.2">
      <c r="B801" s="581" t="s">
        <v>130</v>
      </c>
      <c r="C801" s="582"/>
      <c r="D801" s="582"/>
      <c r="E801" s="582"/>
      <c r="F801" s="582"/>
      <c r="G801" s="583"/>
      <c r="H801" s="584" t="s">
        <v>33</v>
      </c>
      <c r="I801" s="584"/>
      <c r="J801" s="321" t="s">
        <v>134</v>
      </c>
      <c r="K801" s="149" t="s">
        <v>755</v>
      </c>
      <c r="M801" s="78"/>
      <c r="N801" s="78"/>
      <c r="O801" s="78"/>
    </row>
    <row r="802" spans="1:15" ht="12.75" customHeight="1" x14ac:dyDescent="0.2">
      <c r="B802" s="581"/>
      <c r="C802" s="582"/>
      <c r="D802" s="582"/>
      <c r="E802" s="582"/>
      <c r="F802" s="582"/>
      <c r="G802" s="583"/>
      <c r="H802" s="576">
        <v>1</v>
      </c>
      <c r="I802" s="577"/>
      <c r="J802" s="89" t="s">
        <v>32</v>
      </c>
      <c r="K802" s="149" t="s">
        <v>755</v>
      </c>
      <c r="M802" s="78"/>
      <c r="N802" s="78"/>
      <c r="O802" s="78"/>
    </row>
    <row r="803" spans="1:15" x14ac:dyDescent="0.2">
      <c r="A803" s="149" t="s">
        <v>964</v>
      </c>
      <c r="B803" s="585" t="s">
        <v>135</v>
      </c>
      <c r="C803" s="586"/>
      <c r="D803" s="586"/>
      <c r="E803" s="586"/>
      <c r="F803" s="586"/>
      <c r="G803" s="587"/>
      <c r="H803" s="588">
        <v>1</v>
      </c>
      <c r="I803" s="589"/>
      <c r="J803" s="90"/>
      <c r="K803" s="149" t="s">
        <v>755</v>
      </c>
      <c r="M803" s="78"/>
      <c r="N803" s="78"/>
      <c r="O803" s="78"/>
    </row>
    <row r="804" spans="1:15" x14ac:dyDescent="0.2">
      <c r="B804" s="338" t="s">
        <v>803</v>
      </c>
      <c r="C804" s="92"/>
      <c r="D804" s="93" t="s">
        <v>404</v>
      </c>
      <c r="E804" s="93"/>
      <c r="F804" s="93"/>
      <c r="G804" s="93"/>
      <c r="H804" s="93"/>
      <c r="I804" s="93"/>
      <c r="J804" s="94"/>
      <c r="L804" s="270"/>
      <c r="M804" s="78"/>
      <c r="N804" s="78"/>
      <c r="O804" s="78"/>
    </row>
    <row r="805" spans="1:15" x14ac:dyDescent="0.2">
      <c r="A805" s="271"/>
      <c r="B805" s="88" t="s">
        <v>804</v>
      </c>
      <c r="C805" s="88">
        <v>90777</v>
      </c>
      <c r="D805" s="578" t="s">
        <v>1311</v>
      </c>
      <c r="E805" s="579"/>
      <c r="F805" s="579"/>
      <c r="G805" s="579"/>
      <c r="H805" s="579"/>
      <c r="I805" s="580"/>
      <c r="J805" s="88" t="s">
        <v>1312</v>
      </c>
      <c r="L805" s="270"/>
      <c r="M805" s="78"/>
      <c r="N805" s="78"/>
      <c r="O805" s="78"/>
    </row>
    <row r="806" spans="1:15" x14ac:dyDescent="0.2">
      <c r="B806" s="257" t="s">
        <v>130</v>
      </c>
      <c r="C806" s="258"/>
      <c r="D806" s="259" t="s">
        <v>405</v>
      </c>
      <c r="E806" s="260" t="s">
        <v>406</v>
      </c>
      <c r="F806" s="261" t="s">
        <v>407</v>
      </c>
      <c r="G806" s="257" t="s">
        <v>408</v>
      </c>
      <c r="H806" s="664" t="s">
        <v>133</v>
      </c>
      <c r="I806" s="665"/>
      <c r="J806" s="257" t="s">
        <v>134</v>
      </c>
      <c r="L806" s="270"/>
      <c r="M806" s="78"/>
      <c r="N806" s="78"/>
      <c r="O806" s="78"/>
    </row>
    <row r="807" spans="1:15" ht="25.5" x14ac:dyDescent="0.2">
      <c r="B807" s="655" t="s">
        <v>135</v>
      </c>
      <c r="C807" s="656"/>
      <c r="D807" s="262">
        <v>6</v>
      </c>
      <c r="E807" s="262">
        <v>3</v>
      </c>
      <c r="F807" s="262">
        <v>4</v>
      </c>
      <c r="G807" s="262">
        <v>4</v>
      </c>
      <c r="H807" s="657">
        <v>288</v>
      </c>
      <c r="I807" s="658"/>
      <c r="J807" s="263" t="s">
        <v>409</v>
      </c>
      <c r="K807" s="149">
        <v>288</v>
      </c>
      <c r="L807" s="270"/>
      <c r="M807" s="78"/>
      <c r="N807" s="78"/>
      <c r="O807" s="78"/>
    </row>
    <row r="808" spans="1:15" x14ac:dyDescent="0.2">
      <c r="A808" s="149" t="s">
        <v>804</v>
      </c>
      <c r="B808" s="659" t="s">
        <v>639</v>
      </c>
      <c r="C808" s="660"/>
      <c r="D808" s="660"/>
      <c r="E808" s="660"/>
      <c r="F808" s="660"/>
      <c r="G808" s="661"/>
      <c r="H808" s="662">
        <v>288</v>
      </c>
      <c r="I808" s="663"/>
      <c r="J808" s="264"/>
      <c r="L808" s="270"/>
      <c r="N808" s="78"/>
      <c r="O808" s="78"/>
    </row>
    <row r="809" spans="1:15" x14ac:dyDescent="0.2">
      <c r="A809" s="78"/>
      <c r="B809" s="88" t="s">
        <v>805</v>
      </c>
      <c r="C809" s="88">
        <v>90776</v>
      </c>
      <c r="D809" s="578" t="s">
        <v>1315</v>
      </c>
      <c r="E809" s="579"/>
      <c r="F809" s="579"/>
      <c r="G809" s="579"/>
      <c r="H809" s="579"/>
      <c r="I809" s="580"/>
      <c r="J809" s="88" t="s">
        <v>1312</v>
      </c>
      <c r="L809" s="270"/>
      <c r="N809" s="78"/>
      <c r="O809" s="78"/>
    </row>
    <row r="810" spans="1:15" x14ac:dyDescent="0.2">
      <c r="A810" s="78"/>
      <c r="B810" s="257" t="s">
        <v>130</v>
      </c>
      <c r="C810" s="258"/>
      <c r="D810" s="259" t="s">
        <v>405</v>
      </c>
      <c r="E810" s="260" t="s">
        <v>406</v>
      </c>
      <c r="F810" s="261" t="s">
        <v>407</v>
      </c>
      <c r="G810" s="257" t="s">
        <v>408</v>
      </c>
      <c r="H810" s="664" t="s">
        <v>133</v>
      </c>
      <c r="I810" s="665"/>
      <c r="J810" s="257" t="s">
        <v>134</v>
      </c>
      <c r="L810" s="270"/>
      <c r="N810" s="78"/>
      <c r="O810" s="78"/>
    </row>
    <row r="811" spans="1:15" ht="25.5" x14ac:dyDescent="0.2">
      <c r="A811" s="78"/>
      <c r="B811" s="655" t="s">
        <v>135</v>
      </c>
      <c r="C811" s="656"/>
      <c r="D811" s="262">
        <v>6</v>
      </c>
      <c r="E811" s="262">
        <v>8</v>
      </c>
      <c r="F811" s="262">
        <v>5</v>
      </c>
      <c r="G811" s="262">
        <v>4</v>
      </c>
      <c r="H811" s="657">
        <v>960</v>
      </c>
      <c r="I811" s="658"/>
      <c r="J811" s="263" t="s">
        <v>409</v>
      </c>
      <c r="K811" s="149">
        <v>960</v>
      </c>
      <c r="L811" s="270"/>
      <c r="N811" s="78"/>
      <c r="O811" s="78"/>
    </row>
    <row r="812" spans="1:15" x14ac:dyDescent="0.2">
      <c r="A812" s="149" t="s">
        <v>805</v>
      </c>
      <c r="B812" s="659" t="s">
        <v>135</v>
      </c>
      <c r="C812" s="660"/>
      <c r="D812" s="660"/>
      <c r="E812" s="660"/>
      <c r="F812" s="660"/>
      <c r="G812" s="661"/>
      <c r="H812" s="662">
        <v>960</v>
      </c>
      <c r="I812" s="663"/>
      <c r="J812" s="264"/>
      <c r="L812" s="270"/>
      <c r="N812" s="78"/>
      <c r="O812" s="78"/>
    </row>
    <row r="813" spans="1:15" x14ac:dyDescent="0.2">
      <c r="A813" s="78"/>
      <c r="B813" s="88" t="s">
        <v>806</v>
      </c>
      <c r="C813" s="88">
        <v>88326</v>
      </c>
      <c r="D813" s="578" t="s">
        <v>1318</v>
      </c>
      <c r="E813" s="579"/>
      <c r="F813" s="579"/>
      <c r="G813" s="579"/>
      <c r="H813" s="579"/>
      <c r="I813" s="580"/>
      <c r="J813" s="88" t="s">
        <v>1312</v>
      </c>
      <c r="L813" s="270"/>
      <c r="N813" s="78"/>
      <c r="O813" s="78"/>
    </row>
    <row r="814" spans="1:15" x14ac:dyDescent="0.2">
      <c r="A814" s="78"/>
      <c r="B814" s="257" t="s">
        <v>130</v>
      </c>
      <c r="C814" s="258"/>
      <c r="D814" s="259" t="s">
        <v>405</v>
      </c>
      <c r="E814" s="260" t="s">
        <v>406</v>
      </c>
      <c r="F814" s="261" t="s">
        <v>407</v>
      </c>
      <c r="G814" s="257" t="s">
        <v>408</v>
      </c>
      <c r="H814" s="664" t="s">
        <v>133</v>
      </c>
      <c r="I814" s="665"/>
      <c r="J814" s="257" t="s">
        <v>134</v>
      </c>
      <c r="L814" s="270"/>
      <c r="N814" s="78"/>
      <c r="O814" s="78"/>
    </row>
    <row r="815" spans="1:15" ht="25.5" x14ac:dyDescent="0.2">
      <c r="A815" s="78"/>
      <c r="B815" s="655" t="s">
        <v>135</v>
      </c>
      <c r="C815" s="656"/>
      <c r="D815" s="262">
        <v>6</v>
      </c>
      <c r="E815" s="262">
        <v>8</v>
      </c>
      <c r="F815" s="262">
        <v>1</v>
      </c>
      <c r="G815" s="262">
        <v>4</v>
      </c>
      <c r="H815" s="657">
        <v>192</v>
      </c>
      <c r="I815" s="658"/>
      <c r="J815" s="263" t="s">
        <v>409</v>
      </c>
      <c r="K815" s="149">
        <v>192</v>
      </c>
      <c r="L815" s="270"/>
      <c r="N815" s="78"/>
      <c r="O815" s="78"/>
    </row>
    <row r="816" spans="1:15" x14ac:dyDescent="0.2">
      <c r="A816" s="149" t="s">
        <v>806</v>
      </c>
      <c r="B816" s="659" t="s">
        <v>135</v>
      </c>
      <c r="C816" s="660"/>
      <c r="D816" s="660"/>
      <c r="E816" s="660"/>
      <c r="F816" s="660"/>
      <c r="G816" s="661"/>
      <c r="H816" s="662">
        <v>192</v>
      </c>
      <c r="I816" s="663"/>
      <c r="J816" s="264"/>
      <c r="L816" s="270"/>
      <c r="N816" s="78"/>
      <c r="O816" s="78"/>
    </row>
    <row r="817" spans="1:15" x14ac:dyDescent="0.2">
      <c r="A817" s="78"/>
      <c r="B817" s="88" t="s">
        <v>807</v>
      </c>
      <c r="C817" s="88">
        <v>100289</v>
      </c>
      <c r="D817" s="578" t="s">
        <v>1320</v>
      </c>
      <c r="E817" s="579"/>
      <c r="F817" s="579"/>
      <c r="G817" s="579"/>
      <c r="H817" s="579"/>
      <c r="I817" s="580"/>
      <c r="J817" s="88" t="s">
        <v>1312</v>
      </c>
      <c r="L817" s="270"/>
      <c r="N817" s="78"/>
      <c r="O817" s="78"/>
    </row>
    <row r="818" spans="1:15" x14ac:dyDescent="0.2">
      <c r="A818" s="78"/>
      <c r="B818" s="257" t="s">
        <v>130</v>
      </c>
      <c r="C818" s="258"/>
      <c r="D818" s="259" t="s">
        <v>405</v>
      </c>
      <c r="E818" s="260" t="s">
        <v>406</v>
      </c>
      <c r="F818" s="261" t="s">
        <v>407</v>
      </c>
      <c r="G818" s="257" t="s">
        <v>408</v>
      </c>
      <c r="H818" s="664" t="s">
        <v>133</v>
      </c>
      <c r="I818" s="665"/>
      <c r="J818" s="257" t="s">
        <v>134</v>
      </c>
      <c r="L818" s="270"/>
      <c r="N818" s="78"/>
      <c r="O818" s="78"/>
    </row>
    <row r="819" spans="1:15" ht="25.5" x14ac:dyDescent="0.2">
      <c r="A819" s="78"/>
      <c r="B819" s="655" t="s">
        <v>135</v>
      </c>
      <c r="C819" s="656"/>
      <c r="D819" s="262">
        <v>6</v>
      </c>
      <c r="E819" s="262">
        <v>8</v>
      </c>
      <c r="F819" s="262">
        <v>1</v>
      </c>
      <c r="G819" s="262">
        <v>4</v>
      </c>
      <c r="H819" s="657">
        <v>192</v>
      </c>
      <c r="I819" s="658"/>
      <c r="J819" s="263" t="s">
        <v>409</v>
      </c>
      <c r="K819" s="149">
        <v>192</v>
      </c>
      <c r="L819" s="270"/>
      <c r="N819" s="78"/>
      <c r="O819" s="78"/>
    </row>
    <row r="820" spans="1:15" x14ac:dyDescent="0.2">
      <c r="A820" s="149" t="s">
        <v>807</v>
      </c>
      <c r="B820" s="659" t="s">
        <v>135</v>
      </c>
      <c r="C820" s="660"/>
      <c r="D820" s="660"/>
      <c r="E820" s="660"/>
      <c r="F820" s="660"/>
      <c r="G820" s="661"/>
      <c r="H820" s="662">
        <v>192</v>
      </c>
      <c r="I820" s="663"/>
      <c r="J820" s="264"/>
      <c r="L820" s="270"/>
      <c r="N820" s="78"/>
      <c r="O820" s="78"/>
    </row>
    <row r="821" spans="1:15" x14ac:dyDescent="0.2">
      <c r="A821" s="78"/>
      <c r="B821" s="88" t="s">
        <v>808</v>
      </c>
      <c r="C821" s="88">
        <v>90780</v>
      </c>
      <c r="D821" s="578" t="s">
        <v>1322</v>
      </c>
      <c r="E821" s="579"/>
      <c r="F821" s="579"/>
      <c r="G821" s="579"/>
      <c r="H821" s="579"/>
      <c r="I821" s="580"/>
      <c r="J821" s="88" t="s">
        <v>1312</v>
      </c>
      <c r="L821" s="270"/>
      <c r="N821" s="78"/>
      <c r="O821" s="78"/>
    </row>
    <row r="822" spans="1:15" x14ac:dyDescent="0.2">
      <c r="A822" s="78"/>
      <c r="B822" s="257" t="s">
        <v>130</v>
      </c>
      <c r="C822" s="258"/>
      <c r="D822" s="259" t="s">
        <v>405</v>
      </c>
      <c r="E822" s="260" t="s">
        <v>406</v>
      </c>
      <c r="F822" s="261" t="s">
        <v>407</v>
      </c>
      <c r="G822" s="257" t="s">
        <v>408</v>
      </c>
      <c r="H822" s="664" t="s">
        <v>133</v>
      </c>
      <c r="I822" s="665"/>
      <c r="J822" s="257" t="s">
        <v>134</v>
      </c>
      <c r="L822" s="270"/>
      <c r="N822" s="78"/>
      <c r="O822" s="78"/>
    </row>
    <row r="823" spans="1:15" ht="25.5" x14ac:dyDescent="0.2">
      <c r="A823" s="78"/>
      <c r="B823" s="655" t="s">
        <v>135</v>
      </c>
      <c r="C823" s="656"/>
      <c r="D823" s="262">
        <v>6</v>
      </c>
      <c r="E823" s="262">
        <v>8</v>
      </c>
      <c r="F823" s="262">
        <v>2</v>
      </c>
      <c r="G823" s="262">
        <v>4</v>
      </c>
      <c r="H823" s="657">
        <v>384</v>
      </c>
      <c r="I823" s="658"/>
      <c r="J823" s="263" t="s">
        <v>409</v>
      </c>
      <c r="K823" s="149">
        <v>384</v>
      </c>
      <c r="L823" s="270"/>
      <c r="M823" s="320">
        <v>4.6619106476934818E-2</v>
      </c>
      <c r="N823" s="78"/>
      <c r="O823" s="78"/>
    </row>
    <row r="824" spans="1:15" x14ac:dyDescent="0.2">
      <c r="A824" s="149" t="s">
        <v>808</v>
      </c>
      <c r="B824" s="659" t="s">
        <v>135</v>
      </c>
      <c r="C824" s="660"/>
      <c r="D824" s="660"/>
      <c r="E824" s="660"/>
      <c r="F824" s="660"/>
      <c r="G824" s="661"/>
      <c r="H824" s="662">
        <v>384</v>
      </c>
      <c r="I824" s="663"/>
      <c r="J824" s="264"/>
      <c r="L824" s="270"/>
      <c r="M824" s="78"/>
      <c r="N824" s="78"/>
      <c r="O824" s="78"/>
    </row>
    <row r="825" spans="1:15" x14ac:dyDescent="0.2">
      <c r="A825" s="78"/>
      <c r="B825" s="338" t="s">
        <v>809</v>
      </c>
      <c r="C825" s="92"/>
      <c r="D825" s="93" t="s">
        <v>511</v>
      </c>
      <c r="E825" s="93"/>
      <c r="F825" s="93"/>
      <c r="G825" s="93"/>
      <c r="H825" s="93"/>
      <c r="I825" s="93"/>
      <c r="J825" s="94"/>
      <c r="L825" s="270"/>
      <c r="M825" s="78"/>
      <c r="N825" s="78"/>
      <c r="O825" s="78"/>
    </row>
    <row r="826" spans="1:15" x14ac:dyDescent="0.2">
      <c r="A826" s="78"/>
      <c r="B826" s="88" t="s">
        <v>810</v>
      </c>
      <c r="C826" s="88">
        <v>99806</v>
      </c>
      <c r="D826" s="578" t="s">
        <v>1325</v>
      </c>
      <c r="E826" s="579"/>
      <c r="F826" s="579"/>
      <c r="G826" s="579"/>
      <c r="H826" s="579"/>
      <c r="I826" s="580"/>
      <c r="J826" s="88" t="s">
        <v>38</v>
      </c>
      <c r="L826" s="270"/>
      <c r="M826" s="78"/>
      <c r="N826" s="78"/>
      <c r="O826" s="78"/>
    </row>
    <row r="827" spans="1:15" x14ac:dyDescent="0.2">
      <c r="A827" s="78"/>
      <c r="B827" s="581" t="s">
        <v>130</v>
      </c>
      <c r="C827" s="582"/>
      <c r="D827" s="582"/>
      <c r="E827" s="582"/>
      <c r="F827" s="582"/>
      <c r="G827" s="583"/>
      <c r="H827" s="584" t="s">
        <v>33</v>
      </c>
      <c r="I827" s="584"/>
      <c r="J827" s="321" t="s">
        <v>134</v>
      </c>
      <c r="M827" s="78"/>
      <c r="N827" s="78"/>
      <c r="O827" s="78"/>
    </row>
    <row r="828" spans="1:15" x14ac:dyDescent="0.2">
      <c r="A828" s="78"/>
      <c r="B828" s="581"/>
      <c r="C828" s="582"/>
      <c r="D828" s="582"/>
      <c r="E828" s="582"/>
      <c r="F828" s="582"/>
      <c r="G828" s="583"/>
      <c r="H828" s="657">
        <v>30</v>
      </c>
      <c r="I828" s="658"/>
      <c r="J828" s="89" t="s">
        <v>32</v>
      </c>
      <c r="M828" s="78"/>
      <c r="N828" s="78"/>
      <c r="O828" s="78"/>
    </row>
    <row r="829" spans="1:15" x14ac:dyDescent="0.2">
      <c r="A829" s="149" t="s">
        <v>810</v>
      </c>
      <c r="B829" s="585" t="s">
        <v>135</v>
      </c>
      <c r="C829" s="586"/>
      <c r="D829" s="586"/>
      <c r="E829" s="586"/>
      <c r="F829" s="586"/>
      <c r="G829" s="587"/>
      <c r="H829" s="588">
        <v>30</v>
      </c>
      <c r="I829" s="589"/>
      <c r="J829" s="90"/>
      <c r="M829" s="78"/>
      <c r="N829" s="78"/>
      <c r="O829" s="78"/>
    </row>
    <row r="830" spans="1:15" x14ac:dyDescent="0.2">
      <c r="A830" s="78"/>
      <c r="B830" s="78"/>
      <c r="C830" s="78"/>
      <c r="D830" s="195"/>
      <c r="E830" s="78"/>
      <c r="F830" s="78"/>
      <c r="G830" s="78"/>
      <c r="H830" s="78"/>
      <c r="I830" s="78"/>
      <c r="J830" s="78"/>
      <c r="M830" s="78"/>
      <c r="N830" s="78"/>
      <c r="O830" s="78"/>
    </row>
    <row r="831" spans="1:15" x14ac:dyDescent="0.2">
      <c r="A831" s="78"/>
      <c r="D831" s="196"/>
      <c r="M831" s="78"/>
      <c r="N831" s="78"/>
      <c r="O831" s="78"/>
    </row>
  </sheetData>
  <autoFilter ref="B3:B835"/>
  <mergeCells count="1313">
    <mergeCell ref="H792:I792"/>
    <mergeCell ref="B793:G793"/>
    <mergeCell ref="H793:I793"/>
    <mergeCell ref="D790:I790"/>
    <mergeCell ref="B779:G779"/>
    <mergeCell ref="H779:I779"/>
    <mergeCell ref="B780:G780"/>
    <mergeCell ref="H780:I780"/>
    <mergeCell ref="B781:G781"/>
    <mergeCell ref="H781:I781"/>
    <mergeCell ref="B783:G783"/>
    <mergeCell ref="H783:I783"/>
    <mergeCell ref="B784:G784"/>
    <mergeCell ref="H784:I784"/>
    <mergeCell ref="B785:G785"/>
    <mergeCell ref="H785:I785"/>
    <mergeCell ref="B787:G787"/>
    <mergeCell ref="H787:I787"/>
    <mergeCell ref="B788:G788"/>
    <mergeCell ref="H788:I788"/>
    <mergeCell ref="B789:G789"/>
    <mergeCell ref="H789:I789"/>
    <mergeCell ref="D782:I782"/>
    <mergeCell ref="D786:I786"/>
    <mergeCell ref="H791:I791"/>
    <mergeCell ref="D664:I664"/>
    <mergeCell ref="D688:I688"/>
    <mergeCell ref="D692:I692"/>
    <mergeCell ref="D696:I696"/>
    <mergeCell ref="D700:I700"/>
    <mergeCell ref="B645:G645"/>
    <mergeCell ref="B622:G622"/>
    <mergeCell ref="B677:G677"/>
    <mergeCell ref="H677:I677"/>
    <mergeCell ref="B678:G678"/>
    <mergeCell ref="H678:I678"/>
    <mergeCell ref="B679:G679"/>
    <mergeCell ref="H679:I679"/>
    <mergeCell ref="B681:G681"/>
    <mergeCell ref="H681:I681"/>
    <mergeCell ref="H710:I710"/>
    <mergeCell ref="H699:I699"/>
    <mergeCell ref="B699:G699"/>
    <mergeCell ref="B658:G658"/>
    <mergeCell ref="B653:G653"/>
    <mergeCell ref="D642:I642"/>
    <mergeCell ref="D651:I651"/>
    <mergeCell ref="B644:G644"/>
    <mergeCell ref="B667:G667"/>
    <mergeCell ref="H667:I667"/>
    <mergeCell ref="H625:I625"/>
    <mergeCell ref="H658:I658"/>
    <mergeCell ref="H327:I327"/>
    <mergeCell ref="B329:G329"/>
    <mergeCell ref="H329:I329"/>
    <mergeCell ref="B330:G330"/>
    <mergeCell ref="H330:I330"/>
    <mergeCell ref="D333:I333"/>
    <mergeCell ref="D328:I328"/>
    <mergeCell ref="B610:G610"/>
    <mergeCell ref="H610:I610"/>
    <mergeCell ref="B635:G635"/>
    <mergeCell ref="H612:I612"/>
    <mergeCell ref="D389:I389"/>
    <mergeCell ref="H619:I619"/>
    <mergeCell ref="H622:I622"/>
    <mergeCell ref="B623:G623"/>
    <mergeCell ref="H623:I623"/>
    <mergeCell ref="B626:G626"/>
    <mergeCell ref="H626:I626"/>
    <mergeCell ref="B634:G634"/>
    <mergeCell ref="H634:I634"/>
    <mergeCell ref="H617:I617"/>
    <mergeCell ref="H618:I618"/>
    <mergeCell ref="D460:I460"/>
    <mergeCell ref="D464:I464"/>
    <mergeCell ref="D468:I468"/>
    <mergeCell ref="D472:I472"/>
    <mergeCell ref="B573:G573"/>
    <mergeCell ref="H573:I573"/>
    <mergeCell ref="H570:I570"/>
    <mergeCell ref="H627:I627"/>
    <mergeCell ref="H798:I798"/>
    <mergeCell ref="H799:I799"/>
    <mergeCell ref="D796:I796"/>
    <mergeCell ref="B312:G312"/>
    <mergeCell ref="H312:I312"/>
    <mergeCell ref="B313:G313"/>
    <mergeCell ref="H614:I614"/>
    <mergeCell ref="D778:I778"/>
    <mergeCell ref="H313:I313"/>
    <mergeCell ref="B314:G314"/>
    <mergeCell ref="H314:I314"/>
    <mergeCell ref="B316:G316"/>
    <mergeCell ref="H316:I316"/>
    <mergeCell ref="B317:G317"/>
    <mergeCell ref="H317:I317"/>
    <mergeCell ref="B318:G318"/>
    <mergeCell ref="H318:I318"/>
    <mergeCell ref="B320:G320"/>
    <mergeCell ref="H320:I320"/>
    <mergeCell ref="B321:G321"/>
    <mergeCell ref="H321:I321"/>
    <mergeCell ref="B322:G322"/>
    <mergeCell ref="H322:I322"/>
    <mergeCell ref="B331:G331"/>
    <mergeCell ref="H331:I331"/>
    <mergeCell ref="B336:G336"/>
    <mergeCell ref="H336:I336"/>
    <mergeCell ref="B325:G325"/>
    <mergeCell ref="H325:I325"/>
    <mergeCell ref="B326:G326"/>
    <mergeCell ref="H326:I326"/>
    <mergeCell ref="B327:G327"/>
    <mergeCell ref="H598:I598"/>
    <mergeCell ref="H703:I703"/>
    <mergeCell ref="B660:G660"/>
    <mergeCell ref="B698:G698"/>
    <mergeCell ref="B627:G627"/>
    <mergeCell ref="H294:I294"/>
    <mergeCell ref="B799:G799"/>
    <mergeCell ref="H797:I797"/>
    <mergeCell ref="B735:G735"/>
    <mergeCell ref="H751:I751"/>
    <mergeCell ref="B754:G754"/>
    <mergeCell ref="H754:I754"/>
    <mergeCell ref="D637:I637"/>
    <mergeCell ref="B625:G625"/>
    <mergeCell ref="B296:G296"/>
    <mergeCell ref="H296:I296"/>
    <mergeCell ref="B298:F298"/>
    <mergeCell ref="B304:G304"/>
    <mergeCell ref="H304:I304"/>
    <mergeCell ref="B305:G305"/>
    <mergeCell ref="H376:I376"/>
    <mergeCell ref="B377:G377"/>
    <mergeCell ref="B378:G378"/>
    <mergeCell ref="H386:I386"/>
    <mergeCell ref="H308:I308"/>
    <mergeCell ref="B309:G309"/>
    <mergeCell ref="H582:I582"/>
    <mergeCell ref="B583:G583"/>
    <mergeCell ref="H309:I309"/>
    <mergeCell ref="B310:G310"/>
    <mergeCell ref="H310:I310"/>
    <mergeCell ref="H335:I335"/>
    <mergeCell ref="H284:I284"/>
    <mergeCell ref="D289:I289"/>
    <mergeCell ref="B47:G47"/>
    <mergeCell ref="H47:I47"/>
    <mergeCell ref="B48:G48"/>
    <mergeCell ref="D33:I33"/>
    <mergeCell ref="D34:I34"/>
    <mergeCell ref="D38:I38"/>
    <mergeCell ref="D42:I42"/>
    <mergeCell ref="D46:I46"/>
    <mergeCell ref="B70:G70"/>
    <mergeCell ref="B190:G190"/>
    <mergeCell ref="H190:I190"/>
    <mergeCell ref="H287:I287"/>
    <mergeCell ref="B267:F267"/>
    <mergeCell ref="B268:H268"/>
    <mergeCell ref="H239:I239"/>
    <mergeCell ref="H204:I204"/>
    <mergeCell ref="D207:I207"/>
    <mergeCell ref="D211:I211"/>
    <mergeCell ref="H275:I275"/>
    <mergeCell ref="B276:G276"/>
    <mergeCell ref="H31:I31"/>
    <mergeCell ref="B192:G192"/>
    <mergeCell ref="B196:G196"/>
    <mergeCell ref="D109:I109"/>
    <mergeCell ref="H27:I27"/>
    <mergeCell ref="H30:I30"/>
    <mergeCell ref="B19:G19"/>
    <mergeCell ref="H19:I19"/>
    <mergeCell ref="B21:G21"/>
    <mergeCell ref="H21:I21"/>
    <mergeCell ref="D16:I16"/>
    <mergeCell ref="D20:I20"/>
    <mergeCell ref="B45:G45"/>
    <mergeCell ref="H45:I45"/>
    <mergeCell ref="D24:I24"/>
    <mergeCell ref="D28:I28"/>
    <mergeCell ref="B29:G29"/>
    <mergeCell ref="B30:G30"/>
    <mergeCell ref="H29:I29"/>
    <mergeCell ref="B137:G137"/>
    <mergeCell ref="H137:I137"/>
    <mergeCell ref="B136:G136"/>
    <mergeCell ref="H23:I23"/>
    <mergeCell ref="B191:G191"/>
    <mergeCell ref="H191:I191"/>
    <mergeCell ref="H195:I195"/>
    <mergeCell ref="H196:I196"/>
    <mergeCell ref="B195:G195"/>
    <mergeCell ref="B186:G186"/>
    <mergeCell ref="H186:I186"/>
    <mergeCell ref="B175:G175"/>
    <mergeCell ref="H175:I175"/>
    <mergeCell ref="B371:G371"/>
    <mergeCell ref="H583:I583"/>
    <mergeCell ref="B598:G598"/>
    <mergeCell ref="H599:I599"/>
    <mergeCell ref="D568:I568"/>
    <mergeCell ref="B575:G575"/>
    <mergeCell ref="H575:I575"/>
    <mergeCell ref="B608:G608"/>
    <mergeCell ref="H608:I608"/>
    <mergeCell ref="H645:I645"/>
    <mergeCell ref="B648:G648"/>
    <mergeCell ref="H648:I648"/>
    <mergeCell ref="D3:J3"/>
    <mergeCell ref="D4:J4"/>
    <mergeCell ref="D5:J5"/>
    <mergeCell ref="B6:J6"/>
    <mergeCell ref="D13:I13"/>
    <mergeCell ref="I9:J10"/>
    <mergeCell ref="H14:I14"/>
    <mergeCell ref="H17:I17"/>
    <mergeCell ref="H18:I18"/>
    <mergeCell ref="C14:E14"/>
    <mergeCell ref="B15:E15"/>
    <mergeCell ref="H15:I15"/>
    <mergeCell ref="B17:G17"/>
    <mergeCell ref="B18:G18"/>
    <mergeCell ref="B286:G286"/>
    <mergeCell ref="H286:I286"/>
    <mergeCell ref="B287:G287"/>
    <mergeCell ref="B334:G334"/>
    <mergeCell ref="B335:G335"/>
    <mergeCell ref="D193:I193"/>
    <mergeCell ref="H569:I569"/>
    <mergeCell ref="B726:G726"/>
    <mergeCell ref="B737:G737"/>
    <mergeCell ref="B662:G662"/>
    <mergeCell ref="B571:G571"/>
    <mergeCell ref="H571:I571"/>
    <mergeCell ref="H574:I574"/>
    <mergeCell ref="B584:G584"/>
    <mergeCell ref="H584:I584"/>
    <mergeCell ref="H588:I588"/>
    <mergeCell ref="B595:G595"/>
    <mergeCell ref="H595:I595"/>
    <mergeCell ref="H587:I587"/>
    <mergeCell ref="H693:I693"/>
    <mergeCell ref="B694:G694"/>
    <mergeCell ref="H694:I694"/>
    <mergeCell ref="B592:G592"/>
    <mergeCell ref="B582:G582"/>
    <mergeCell ref="D646:I646"/>
    <mergeCell ref="B647:G647"/>
    <mergeCell ref="H647:I647"/>
    <mergeCell ref="B649:G649"/>
    <mergeCell ref="H644:I644"/>
    <mergeCell ref="H706:I706"/>
    <mergeCell ref="H707:I707"/>
    <mergeCell ref="H592:I592"/>
    <mergeCell ref="B594:G594"/>
    <mergeCell ref="D659:I659"/>
    <mergeCell ref="B569:G569"/>
    <mergeCell ref="B657:G657"/>
    <mergeCell ref="B570:G570"/>
    <mergeCell ref="H666:I666"/>
    <mergeCell ref="H829:I829"/>
    <mergeCell ref="B829:G829"/>
    <mergeCell ref="H811:I811"/>
    <mergeCell ref="B774:G774"/>
    <mergeCell ref="H774:I774"/>
    <mergeCell ref="H822:I822"/>
    <mergeCell ref="H823:I823"/>
    <mergeCell ref="B824:G824"/>
    <mergeCell ref="H824:I824"/>
    <mergeCell ref="B828:G828"/>
    <mergeCell ref="H806:I806"/>
    <mergeCell ref="B807:C807"/>
    <mergeCell ref="B808:G808"/>
    <mergeCell ref="H808:I808"/>
    <mergeCell ref="B811:C811"/>
    <mergeCell ref="H814:I814"/>
    <mergeCell ref="H747:I747"/>
    <mergeCell ref="B747:G747"/>
    <mergeCell ref="H807:I807"/>
    <mergeCell ref="H776:I776"/>
    <mergeCell ref="H827:I827"/>
    <mergeCell ref="D813:I813"/>
    <mergeCell ref="D817:I817"/>
    <mergeCell ref="D800:I800"/>
    <mergeCell ref="B801:G801"/>
    <mergeCell ref="D821:I821"/>
    <mergeCell ref="H810:I810"/>
    <mergeCell ref="D809:I809"/>
    <mergeCell ref="D805:I805"/>
    <mergeCell ref="H801:I801"/>
    <mergeCell ref="B797:G797"/>
    <mergeCell ref="B798:G798"/>
    <mergeCell ref="H828:I828"/>
    <mergeCell ref="B827:G827"/>
    <mergeCell ref="H660:I660"/>
    <mergeCell ref="H662:I662"/>
    <mergeCell ref="H192:I192"/>
    <mergeCell ref="B194:G194"/>
    <mergeCell ref="H194:I194"/>
    <mergeCell ref="H596:I596"/>
    <mergeCell ref="B600:G600"/>
    <mergeCell ref="D581:I581"/>
    <mergeCell ref="H600:I600"/>
    <mergeCell ref="B609:G609"/>
    <mergeCell ref="B362:G362"/>
    <mergeCell ref="H362:I362"/>
    <mergeCell ref="H657:I657"/>
    <mergeCell ref="D593:I593"/>
    <mergeCell ref="B386:G386"/>
    <mergeCell ref="B384:G384"/>
    <mergeCell ref="H384:I384"/>
    <mergeCell ref="D448:I448"/>
    <mergeCell ref="D452:I452"/>
    <mergeCell ref="D456:I456"/>
    <mergeCell ref="D655:I655"/>
    <mergeCell ref="B299:F299"/>
    <mergeCell ref="B300:H300"/>
    <mergeCell ref="D273:I273"/>
    <mergeCell ref="H594:I594"/>
    <mergeCell ref="B652:G652"/>
    <mergeCell ref="H656:I656"/>
    <mergeCell ref="D624:I624"/>
    <mergeCell ref="H652:I652"/>
    <mergeCell ref="H697:I697"/>
    <mergeCell ref="B337:G337"/>
    <mergeCell ref="H334:I334"/>
    <mergeCell ref="H352:I352"/>
    <mergeCell ref="B353:G353"/>
    <mergeCell ref="H353:I353"/>
    <mergeCell ref="B360:G360"/>
    <mergeCell ref="H360:I360"/>
    <mergeCell ref="B361:G361"/>
    <mergeCell ref="H361:I361"/>
    <mergeCell ref="B356:G356"/>
    <mergeCell ref="H356:I356"/>
    <mergeCell ref="B357:G357"/>
    <mergeCell ref="H357:I357"/>
    <mergeCell ref="B351:G351"/>
    <mergeCell ref="H351:I351"/>
    <mergeCell ref="D340:I340"/>
    <mergeCell ref="D345:I345"/>
    <mergeCell ref="D350:I350"/>
    <mergeCell ref="D355:I355"/>
    <mergeCell ref="B347:G347"/>
    <mergeCell ref="H347:I347"/>
    <mergeCell ref="B306:G306"/>
    <mergeCell ref="H306:I306"/>
    <mergeCell ref="D303:I303"/>
    <mergeCell ref="D301:I301"/>
    <mergeCell ref="B308:G308"/>
    <mergeCell ref="H250:I250"/>
    <mergeCell ref="B22:G22"/>
    <mergeCell ref="H22:I22"/>
    <mergeCell ref="B23:G23"/>
    <mergeCell ref="B25:G25"/>
    <mergeCell ref="H25:I25"/>
    <mergeCell ref="B26:G26"/>
    <mergeCell ref="H26:I26"/>
    <mergeCell ref="B27:G27"/>
    <mergeCell ref="B31:G31"/>
    <mergeCell ref="B144:F144"/>
    <mergeCell ref="B145:H145"/>
    <mergeCell ref="B139:G139"/>
    <mergeCell ref="H139:I139"/>
    <mergeCell ref="B140:G140"/>
    <mergeCell ref="B239:G239"/>
    <mergeCell ref="B274:G274"/>
    <mergeCell ref="H226:I226"/>
    <mergeCell ref="B230:F230"/>
    <mergeCell ref="B231:H231"/>
    <mergeCell ref="B233:G233"/>
    <mergeCell ref="H233:I233"/>
    <mergeCell ref="B234:G234"/>
    <mergeCell ref="H234:I234"/>
    <mergeCell ref="B235:G235"/>
    <mergeCell ref="H290:I290"/>
    <mergeCell ref="B291:G291"/>
    <mergeCell ref="H378:I378"/>
    <mergeCell ref="B390:G390"/>
    <mergeCell ref="H367:I367"/>
    <mergeCell ref="D97:I97"/>
    <mergeCell ref="D101:I101"/>
    <mergeCell ref="H70:I70"/>
    <mergeCell ref="B58:G58"/>
    <mergeCell ref="H58:I58"/>
    <mergeCell ref="B59:G59"/>
    <mergeCell ref="H59:I59"/>
    <mergeCell ref="B61:G61"/>
    <mergeCell ref="H61:I61"/>
    <mergeCell ref="B62:G62"/>
    <mergeCell ref="H62:I62"/>
    <mergeCell ref="D72:I72"/>
    <mergeCell ref="D73:I73"/>
    <mergeCell ref="D77:I77"/>
    <mergeCell ref="D81:I81"/>
    <mergeCell ref="B288:G288"/>
    <mergeCell ref="H288:I288"/>
    <mergeCell ref="H305:I305"/>
    <mergeCell ref="B257:G257"/>
    <mergeCell ref="H257:I257"/>
    <mergeCell ref="D256:I256"/>
    <mergeCell ref="D260:I260"/>
    <mergeCell ref="D265:I265"/>
    <mergeCell ref="D269:I269"/>
    <mergeCell ref="H235:I235"/>
    <mergeCell ref="B237:G237"/>
    <mergeCell ref="H237:I237"/>
    <mergeCell ref="B238:G238"/>
    <mergeCell ref="H238:I238"/>
    <mergeCell ref="D768:I768"/>
    <mergeCell ref="B619:G619"/>
    <mergeCell ref="B621:G621"/>
    <mergeCell ref="H621:I621"/>
    <mergeCell ref="D620:I620"/>
    <mergeCell ref="H737:I737"/>
    <mergeCell ref="B744:G744"/>
    <mergeCell ref="H744:I744"/>
    <mergeCell ref="B733:G733"/>
    <mergeCell ref="D725:I725"/>
    <mergeCell ref="H701:I701"/>
    <mergeCell ref="B702:G702"/>
    <mergeCell ref="H702:I702"/>
    <mergeCell ref="B703:G703"/>
    <mergeCell ref="H733:I733"/>
    <mergeCell ref="B736:G736"/>
    <mergeCell ref="B638:G638"/>
    <mergeCell ref="H638:I638"/>
    <mergeCell ref="B639:G639"/>
    <mergeCell ref="H639:I639"/>
    <mergeCell ref="B643:G643"/>
    <mergeCell ref="B666:G666"/>
    <mergeCell ref="B690:G690"/>
    <mergeCell ref="H690:I690"/>
    <mergeCell ref="D680:I680"/>
    <mergeCell ref="D684:I684"/>
    <mergeCell ref="B689:G689"/>
    <mergeCell ref="B697:G697"/>
    <mergeCell ref="B654:G654"/>
    <mergeCell ref="H654:I654"/>
    <mergeCell ref="H653:I653"/>
    <mergeCell ref="H735:I735"/>
    <mergeCell ref="H775:I775"/>
    <mergeCell ref="B776:G776"/>
    <mergeCell ref="B791:G791"/>
    <mergeCell ref="B691:G691"/>
    <mergeCell ref="H691:I691"/>
    <mergeCell ref="B693:G693"/>
    <mergeCell ref="H222:I222"/>
    <mergeCell ref="B224:G224"/>
    <mergeCell ref="H224:I224"/>
    <mergeCell ref="B225:G225"/>
    <mergeCell ref="H225:I225"/>
    <mergeCell ref="B226:G226"/>
    <mergeCell ref="D826:I826"/>
    <mergeCell ref="H819:I819"/>
    <mergeCell ref="H818:I818"/>
    <mergeCell ref="B812:G812"/>
    <mergeCell ref="H812:I812"/>
    <mergeCell ref="B820:G820"/>
    <mergeCell ref="H820:I820"/>
    <mergeCell ref="H726:I726"/>
    <mergeCell ref="B727:G727"/>
    <mergeCell ref="H727:I727"/>
    <mergeCell ref="B728:G728"/>
    <mergeCell ref="H728:I728"/>
    <mergeCell ref="B731:G731"/>
    <mergeCell ref="H731:I731"/>
    <mergeCell ref="B732:G732"/>
    <mergeCell ref="H732:I732"/>
    <mergeCell ref="B403:F403"/>
    <mergeCell ref="B404:F404"/>
    <mergeCell ref="B405:H405"/>
    <mergeCell ref="D730:I730"/>
    <mergeCell ref="B382:G382"/>
    <mergeCell ref="H382:I382"/>
    <mergeCell ref="D572:I572"/>
    <mergeCell ref="B823:C823"/>
    <mergeCell ref="D586:I586"/>
    <mergeCell ref="B574:G574"/>
    <mergeCell ref="B819:C819"/>
    <mergeCell ref="H371:I371"/>
    <mergeCell ref="D359:I359"/>
    <mergeCell ref="D370:I370"/>
    <mergeCell ref="B266:F266"/>
    <mergeCell ref="B352:G352"/>
    <mergeCell ref="D307:I307"/>
    <mergeCell ref="D311:I311"/>
    <mergeCell ref="D315:I315"/>
    <mergeCell ref="D319:I319"/>
    <mergeCell ref="D324:I324"/>
    <mergeCell ref="B341:G341"/>
    <mergeCell ref="H341:I341"/>
    <mergeCell ref="B342:G342"/>
    <mergeCell ref="H342:I342"/>
    <mergeCell ref="B343:G343"/>
    <mergeCell ref="H343:I343"/>
    <mergeCell ref="B346:G346"/>
    <mergeCell ref="H346:I346"/>
    <mergeCell ref="B348:G348"/>
    <mergeCell ref="H348:I348"/>
    <mergeCell ref="B358:G358"/>
    <mergeCell ref="H358:I358"/>
    <mergeCell ref="B295:G295"/>
    <mergeCell ref="H295:I295"/>
    <mergeCell ref="B775:G775"/>
    <mergeCell ref="B815:C815"/>
    <mergeCell ref="H815:I815"/>
    <mergeCell ref="B816:G816"/>
    <mergeCell ref="H816:I816"/>
    <mergeCell ref="H643:I643"/>
    <mergeCell ref="H736:I736"/>
    <mergeCell ref="H649:I649"/>
    <mergeCell ref="D236:I236"/>
    <mergeCell ref="B665:G665"/>
    <mergeCell ref="H665:I665"/>
    <mergeCell ref="D607:I607"/>
    <mergeCell ref="D616:I616"/>
    <mergeCell ref="D633:I633"/>
    <mergeCell ref="H337:I337"/>
    <mergeCell ref="H695:I695"/>
    <mergeCell ref="B701:G701"/>
    <mergeCell ref="H705:I705"/>
    <mergeCell ref="H698:I698"/>
    <mergeCell ref="H711:I711"/>
    <mergeCell ref="B251:G251"/>
    <mergeCell ref="H243:I243"/>
    <mergeCell ref="B245:G245"/>
    <mergeCell ref="H245:I245"/>
    <mergeCell ref="B246:G246"/>
    <mergeCell ref="H246:I246"/>
    <mergeCell ref="B247:G247"/>
    <mergeCell ref="H247:I247"/>
    <mergeCell ref="B249:G249"/>
    <mergeCell ref="H249:I249"/>
    <mergeCell ref="B241:G241"/>
    <mergeCell ref="H241:I241"/>
    <mergeCell ref="B290:G290"/>
    <mergeCell ref="D297:I297"/>
    <mergeCell ref="B213:G213"/>
    <mergeCell ref="H213:I213"/>
    <mergeCell ref="B214:G214"/>
    <mergeCell ref="H214:I214"/>
    <mergeCell ref="B216:G216"/>
    <mergeCell ref="H216:I216"/>
    <mergeCell ref="B217:G217"/>
    <mergeCell ref="H217:I217"/>
    <mergeCell ref="B218:G218"/>
    <mergeCell ref="H218:I218"/>
    <mergeCell ref="B220:G220"/>
    <mergeCell ref="H220:I220"/>
    <mergeCell ref="B221:G221"/>
    <mergeCell ref="H221:I221"/>
    <mergeCell ref="B222:G222"/>
    <mergeCell ref="H253:I253"/>
    <mergeCell ref="B254:G254"/>
    <mergeCell ref="H254:I254"/>
    <mergeCell ref="D223:I223"/>
    <mergeCell ref="D228:I228"/>
    <mergeCell ref="D232:I232"/>
    <mergeCell ref="B242:G242"/>
    <mergeCell ref="H242:I242"/>
    <mergeCell ref="B243:G243"/>
    <mergeCell ref="B255:G255"/>
    <mergeCell ref="H255:I255"/>
    <mergeCell ref="B250:G250"/>
    <mergeCell ref="H274:I274"/>
    <mergeCell ref="D215:I215"/>
    <mergeCell ref="D219:I219"/>
    <mergeCell ref="B275:G275"/>
    <mergeCell ref="B292:G292"/>
    <mergeCell ref="H292:I292"/>
    <mergeCell ref="B294:G294"/>
    <mergeCell ref="D244:I244"/>
    <mergeCell ref="D248:I248"/>
    <mergeCell ref="D252:I252"/>
    <mergeCell ref="D293:I293"/>
    <mergeCell ref="B258:G258"/>
    <mergeCell ref="H258:I258"/>
    <mergeCell ref="B259:G259"/>
    <mergeCell ref="H259:I259"/>
    <mergeCell ref="B261:F261"/>
    <mergeCell ref="B262:F262"/>
    <mergeCell ref="B263:H263"/>
    <mergeCell ref="B270:G270"/>
    <mergeCell ref="H270:I270"/>
    <mergeCell ref="B271:G271"/>
    <mergeCell ref="H271:I271"/>
    <mergeCell ref="B272:G272"/>
    <mergeCell ref="H272:I272"/>
    <mergeCell ref="B278:G278"/>
    <mergeCell ref="H278:I278"/>
    <mergeCell ref="H291:I291"/>
    <mergeCell ref="B279:G279"/>
    <mergeCell ref="H279:I279"/>
    <mergeCell ref="B280:G280"/>
    <mergeCell ref="H280:I280"/>
    <mergeCell ref="B282:G282"/>
    <mergeCell ref="H282:I282"/>
    <mergeCell ref="B283:G283"/>
    <mergeCell ref="H283:I283"/>
    <mergeCell ref="B284:G284"/>
    <mergeCell ref="D197:I197"/>
    <mergeCell ref="D182:I182"/>
    <mergeCell ref="D183:I183"/>
    <mergeCell ref="D189:I189"/>
    <mergeCell ref="B198:G198"/>
    <mergeCell ref="H198:I198"/>
    <mergeCell ref="B199:G199"/>
    <mergeCell ref="H199:I199"/>
    <mergeCell ref="D277:I277"/>
    <mergeCell ref="D281:I281"/>
    <mergeCell ref="D285:I285"/>
    <mergeCell ref="H251:I251"/>
    <mergeCell ref="B253:G253"/>
    <mergeCell ref="B200:G200"/>
    <mergeCell ref="H200:I200"/>
    <mergeCell ref="D201:I201"/>
    <mergeCell ref="D240:I240"/>
    <mergeCell ref="B208:G208"/>
    <mergeCell ref="H208:I208"/>
    <mergeCell ref="B209:G209"/>
    <mergeCell ref="H209:I209"/>
    <mergeCell ref="B210:G210"/>
    <mergeCell ref="H210:I210"/>
    <mergeCell ref="B212:G212"/>
    <mergeCell ref="H212:I212"/>
    <mergeCell ref="B202:G202"/>
    <mergeCell ref="H202:I202"/>
    <mergeCell ref="B203:G203"/>
    <mergeCell ref="H203:I203"/>
    <mergeCell ref="B204:G204"/>
    <mergeCell ref="H276:I276"/>
    <mergeCell ref="B229:F229"/>
    <mergeCell ref="B176:G176"/>
    <mergeCell ref="H176:I176"/>
    <mergeCell ref="B171:G171"/>
    <mergeCell ref="H171:I171"/>
    <mergeCell ref="B172:G172"/>
    <mergeCell ref="H172:I172"/>
    <mergeCell ref="B179:G179"/>
    <mergeCell ref="H179:I179"/>
    <mergeCell ref="B180:G180"/>
    <mergeCell ref="H180:I180"/>
    <mergeCell ref="B181:G181"/>
    <mergeCell ref="H181:I181"/>
    <mergeCell ref="B184:G184"/>
    <mergeCell ref="H184:I184"/>
    <mergeCell ref="B185:G185"/>
    <mergeCell ref="H185:I185"/>
    <mergeCell ref="D173:I173"/>
    <mergeCell ref="D177:I177"/>
    <mergeCell ref="D178:I178"/>
    <mergeCell ref="B95:G95"/>
    <mergeCell ref="B166:G166"/>
    <mergeCell ref="H166:I166"/>
    <mergeCell ref="B167:G167"/>
    <mergeCell ref="H167:I167"/>
    <mergeCell ref="B170:G170"/>
    <mergeCell ref="H170:I170"/>
    <mergeCell ref="B174:G174"/>
    <mergeCell ref="H174:I174"/>
    <mergeCell ref="D152:I152"/>
    <mergeCell ref="D156:I156"/>
    <mergeCell ref="D160:I160"/>
    <mergeCell ref="D164:I164"/>
    <mergeCell ref="D168:I168"/>
    <mergeCell ref="D169:I169"/>
    <mergeCell ref="H153:I153"/>
    <mergeCell ref="B154:G154"/>
    <mergeCell ref="H154:I154"/>
    <mergeCell ref="B161:G161"/>
    <mergeCell ref="H161:I161"/>
    <mergeCell ref="B162:G162"/>
    <mergeCell ref="H162:I162"/>
    <mergeCell ref="B163:G163"/>
    <mergeCell ref="H163:I163"/>
    <mergeCell ref="D105:I105"/>
    <mergeCell ref="D110:I110"/>
    <mergeCell ref="B165:G165"/>
    <mergeCell ref="H165:I165"/>
    <mergeCell ref="H159:I159"/>
    <mergeCell ref="B35:G35"/>
    <mergeCell ref="H35:I35"/>
    <mergeCell ref="B36:G36"/>
    <mergeCell ref="H36:I36"/>
    <mergeCell ref="B37:G37"/>
    <mergeCell ref="H37:I37"/>
    <mergeCell ref="B39:G39"/>
    <mergeCell ref="H39:I39"/>
    <mergeCell ref="B40:G40"/>
    <mergeCell ref="H40:I40"/>
    <mergeCell ref="B41:G41"/>
    <mergeCell ref="H41:I41"/>
    <mergeCell ref="B43:G43"/>
    <mergeCell ref="H43:I43"/>
    <mergeCell ref="B44:G44"/>
    <mergeCell ref="H44:I44"/>
    <mergeCell ref="B71:G71"/>
    <mergeCell ref="H71:I71"/>
    <mergeCell ref="B57:G57"/>
    <mergeCell ref="H57:I57"/>
    <mergeCell ref="H48:I48"/>
    <mergeCell ref="B49:G49"/>
    <mergeCell ref="H49:I49"/>
    <mergeCell ref="B53:G53"/>
    <mergeCell ref="H53:I53"/>
    <mergeCell ref="B54:G54"/>
    <mergeCell ref="H54:I54"/>
    <mergeCell ref="B55:G55"/>
    <mergeCell ref="H55:I55"/>
    <mergeCell ref="D50:I50"/>
    <mergeCell ref="D51:I51"/>
    <mergeCell ref="D52:I52"/>
    <mergeCell ref="B78:G78"/>
    <mergeCell ref="D146:I146"/>
    <mergeCell ref="D147:I147"/>
    <mergeCell ref="D148:I148"/>
    <mergeCell ref="B155:G155"/>
    <mergeCell ref="H155:I155"/>
    <mergeCell ref="H136:I136"/>
    <mergeCell ref="B141:G141"/>
    <mergeCell ref="H141:I141"/>
    <mergeCell ref="B135:G135"/>
    <mergeCell ref="H135:I135"/>
    <mergeCell ref="D134:I134"/>
    <mergeCell ref="D138:I138"/>
    <mergeCell ref="D142:I142"/>
    <mergeCell ref="H140:I140"/>
    <mergeCell ref="B143:F143"/>
    <mergeCell ref="D122:I122"/>
    <mergeCell ref="D126:I126"/>
    <mergeCell ref="D130:I130"/>
    <mergeCell ref="B153:G153"/>
    <mergeCell ref="H98:I98"/>
    <mergeCell ref="B99:G99"/>
    <mergeCell ref="H99:I99"/>
    <mergeCell ref="B113:H113"/>
    <mergeCell ref="B128:G128"/>
    <mergeCell ref="H128:I128"/>
    <mergeCell ref="B129:G129"/>
    <mergeCell ref="H129:I129"/>
    <mergeCell ref="B131:G131"/>
    <mergeCell ref="H131:I131"/>
    <mergeCell ref="B132:G132"/>
    <mergeCell ref="H94:I94"/>
    <mergeCell ref="D56:I56"/>
    <mergeCell ref="D60:I60"/>
    <mergeCell ref="D64:I64"/>
    <mergeCell ref="D68:I68"/>
    <mergeCell ref="H121:I121"/>
    <mergeCell ref="H90:I90"/>
    <mergeCell ref="B91:G91"/>
    <mergeCell ref="B120:G120"/>
    <mergeCell ref="H120:I120"/>
    <mergeCell ref="B121:G121"/>
    <mergeCell ref="D114:I114"/>
    <mergeCell ref="D118:I118"/>
    <mergeCell ref="H92:I92"/>
    <mergeCell ref="B94:G94"/>
    <mergeCell ref="B150:G150"/>
    <mergeCell ref="H150:I150"/>
    <mergeCell ref="B151:G151"/>
    <mergeCell ref="H151:I151"/>
    <mergeCell ref="B63:G63"/>
    <mergeCell ref="H63:I63"/>
    <mergeCell ref="B65:G65"/>
    <mergeCell ref="H65:I65"/>
    <mergeCell ref="B66:G66"/>
    <mergeCell ref="H66:I66"/>
    <mergeCell ref="B67:G67"/>
    <mergeCell ref="H67:I67"/>
    <mergeCell ref="B69:G69"/>
    <mergeCell ref="H69:I69"/>
    <mergeCell ref="D93:I93"/>
    <mergeCell ref="B96:G96"/>
    <mergeCell ref="H96:I96"/>
    <mergeCell ref="B98:G98"/>
    <mergeCell ref="B74:F74"/>
    <mergeCell ref="B75:F75"/>
    <mergeCell ref="B76:H76"/>
    <mergeCell ref="D85:I85"/>
    <mergeCell ref="D89:I89"/>
    <mergeCell ref="H78:I78"/>
    <mergeCell ref="H80:I80"/>
    <mergeCell ref="B82:G82"/>
    <mergeCell ref="H82:I82"/>
    <mergeCell ref="B124:G124"/>
    <mergeCell ref="H124:I124"/>
    <mergeCell ref="B83:G83"/>
    <mergeCell ref="H83:I83"/>
    <mergeCell ref="B84:G84"/>
    <mergeCell ref="H84:I84"/>
    <mergeCell ref="B86:G86"/>
    <mergeCell ref="H86:I86"/>
    <mergeCell ref="B87:G87"/>
    <mergeCell ref="H87:I87"/>
    <mergeCell ref="B88:G88"/>
    <mergeCell ref="H88:I88"/>
    <mergeCell ref="B119:G119"/>
    <mergeCell ref="H119:I119"/>
    <mergeCell ref="H95:I95"/>
    <mergeCell ref="B100:G100"/>
    <mergeCell ref="H100:I100"/>
    <mergeCell ref="H115:I115"/>
    <mergeCell ref="B108:H108"/>
    <mergeCell ref="B106:F106"/>
    <mergeCell ref="B107:F107"/>
    <mergeCell ref="B111:F111"/>
    <mergeCell ref="B112:F112"/>
    <mergeCell ref="H428:I428"/>
    <mergeCell ref="B429:G429"/>
    <mergeCell ref="H429:I429"/>
    <mergeCell ref="B430:G430"/>
    <mergeCell ref="H430:I430"/>
    <mergeCell ref="H399:I399"/>
    <mergeCell ref="B400:G400"/>
    <mergeCell ref="H400:I400"/>
    <mergeCell ref="H416:I416"/>
    <mergeCell ref="B417:G417"/>
    <mergeCell ref="H417:I417"/>
    <mergeCell ref="B418:G418"/>
    <mergeCell ref="H418:I418"/>
    <mergeCell ref="B420:G420"/>
    <mergeCell ref="H420:I420"/>
    <mergeCell ref="B368:G368"/>
    <mergeCell ref="H368:I368"/>
    <mergeCell ref="H395:I395"/>
    <mergeCell ref="H390:I390"/>
    <mergeCell ref="B391:G391"/>
    <mergeCell ref="H391:I391"/>
    <mergeCell ref="B392:G392"/>
    <mergeCell ref="H392:I392"/>
    <mergeCell ref="B394:G394"/>
    <mergeCell ref="H394:I394"/>
    <mergeCell ref="B372:G372"/>
    <mergeCell ref="H372:I372"/>
    <mergeCell ref="D375:I375"/>
    <mergeCell ref="B376:G376"/>
    <mergeCell ref="B373:G373"/>
    <mergeCell ref="H373:I373"/>
    <mergeCell ref="H377:I377"/>
    <mergeCell ref="B396:G396"/>
    <mergeCell ref="H396:I396"/>
    <mergeCell ref="B398:G398"/>
    <mergeCell ref="H398:I398"/>
    <mergeCell ref="B399:G399"/>
    <mergeCell ref="B116:G116"/>
    <mergeCell ref="H116:I116"/>
    <mergeCell ref="B117:G117"/>
    <mergeCell ref="H117:I117"/>
    <mergeCell ref="H102:I102"/>
    <mergeCell ref="B103:G103"/>
    <mergeCell ref="H103:I103"/>
    <mergeCell ref="B104:G104"/>
    <mergeCell ref="H104:I104"/>
    <mergeCell ref="B90:G90"/>
    <mergeCell ref="B102:G102"/>
    <mergeCell ref="H91:I91"/>
    <mergeCell ref="B92:G92"/>
    <mergeCell ref="H132:I132"/>
    <mergeCell ref="B133:G133"/>
    <mergeCell ref="H133:I133"/>
    <mergeCell ref="B125:G125"/>
    <mergeCell ref="H125:I125"/>
    <mergeCell ref="B127:G127"/>
    <mergeCell ref="H127:I127"/>
    <mergeCell ref="B149:G149"/>
    <mergeCell ref="H149:I149"/>
    <mergeCell ref="B157:G157"/>
    <mergeCell ref="H157:I157"/>
    <mergeCell ref="B158:G158"/>
    <mergeCell ref="H158:I158"/>
    <mergeCell ref="B159:G159"/>
    <mergeCell ref="B507:G507"/>
    <mergeCell ref="H507:I507"/>
    <mergeCell ref="H499:I499"/>
    <mergeCell ref="H500:I500"/>
    <mergeCell ref="H505:I505"/>
    <mergeCell ref="B79:G79"/>
    <mergeCell ref="H79:I79"/>
    <mergeCell ref="B80:G80"/>
    <mergeCell ref="B421:G421"/>
    <mergeCell ref="H421:I421"/>
    <mergeCell ref="B422:G422"/>
    <mergeCell ref="H422:I422"/>
    <mergeCell ref="B424:G424"/>
    <mergeCell ref="H424:I424"/>
    <mergeCell ref="B425:G425"/>
    <mergeCell ref="D381:I381"/>
    <mergeCell ref="D385:I385"/>
    <mergeCell ref="D393:I393"/>
    <mergeCell ref="D397:I397"/>
    <mergeCell ref="D402:I402"/>
    <mergeCell ref="D406:I406"/>
    <mergeCell ref="D411:I411"/>
    <mergeCell ref="B383:G383"/>
    <mergeCell ref="H383:I383"/>
    <mergeCell ref="B387:G387"/>
    <mergeCell ref="H387:I387"/>
    <mergeCell ref="B388:G388"/>
    <mergeCell ref="H388:I388"/>
    <mergeCell ref="B395:G395"/>
    <mergeCell ref="B123:G123"/>
    <mergeCell ref="H123:I123"/>
    <mergeCell ref="B115:G115"/>
    <mergeCell ref="B479:G479"/>
    <mergeCell ref="H479:I479"/>
    <mergeCell ref="B481:G481"/>
    <mergeCell ref="H481:I481"/>
    <mergeCell ref="B482:G482"/>
    <mergeCell ref="H482:I482"/>
    <mergeCell ref="B483:G483"/>
    <mergeCell ref="H483:I483"/>
    <mergeCell ref="B485:F485"/>
    <mergeCell ref="B486:F486"/>
    <mergeCell ref="B487:H487"/>
    <mergeCell ref="H498:I498"/>
    <mergeCell ref="B501:G501"/>
    <mergeCell ref="H501:I501"/>
    <mergeCell ref="B503:G503"/>
    <mergeCell ref="H503:I503"/>
    <mergeCell ref="H504:I504"/>
    <mergeCell ref="D558:I558"/>
    <mergeCell ref="D563:I563"/>
    <mergeCell ref="B559:G559"/>
    <mergeCell ref="H559:I559"/>
    <mergeCell ref="B560:F560"/>
    <mergeCell ref="H560:I560"/>
    <mergeCell ref="B561:F561"/>
    <mergeCell ref="H561:I561"/>
    <mergeCell ref="B562:G562"/>
    <mergeCell ref="H562:I562"/>
    <mergeCell ref="D533:I533"/>
    <mergeCell ref="D538:I538"/>
    <mergeCell ref="D543:I543"/>
    <mergeCell ref="D548:I548"/>
    <mergeCell ref="B519:G519"/>
    <mergeCell ref="H519:I519"/>
    <mergeCell ref="B521:G521"/>
    <mergeCell ref="H521:I521"/>
    <mergeCell ref="H522:I522"/>
    <mergeCell ref="B525:G525"/>
    <mergeCell ref="H525:I525"/>
    <mergeCell ref="B527:G527"/>
    <mergeCell ref="H527:I527"/>
    <mergeCell ref="H528:I528"/>
    <mergeCell ref="B531:G531"/>
    <mergeCell ref="H531:I531"/>
    <mergeCell ref="B524:F524"/>
    <mergeCell ref="B528:F530"/>
    <mergeCell ref="B547:G547"/>
    <mergeCell ref="H547:I547"/>
    <mergeCell ref="B556:F556"/>
    <mergeCell ref="H556:I556"/>
    <mergeCell ref="J408:J409"/>
    <mergeCell ref="E408:G408"/>
    <mergeCell ref="E409:G409"/>
    <mergeCell ref="B408:D409"/>
    <mergeCell ref="B416:G416"/>
    <mergeCell ref="H407:I407"/>
    <mergeCell ref="H408:I408"/>
    <mergeCell ref="B410:G410"/>
    <mergeCell ref="H410:I410"/>
    <mergeCell ref="B412:G412"/>
    <mergeCell ref="H412:I412"/>
    <mergeCell ref="B413:G413"/>
    <mergeCell ref="H413:I413"/>
    <mergeCell ref="B414:G414"/>
    <mergeCell ref="H414:I414"/>
    <mergeCell ref="D415:I415"/>
    <mergeCell ref="D419:I419"/>
    <mergeCell ref="B407:G407"/>
    <mergeCell ref="B441:G441"/>
    <mergeCell ref="H441:I441"/>
    <mergeCell ref="B442:G442"/>
    <mergeCell ref="H442:I442"/>
    <mergeCell ref="B444:F444"/>
    <mergeCell ref="B445:F445"/>
    <mergeCell ref="B446:H446"/>
    <mergeCell ref="H409:I409"/>
    <mergeCell ref="B434:G434"/>
    <mergeCell ref="H434:I434"/>
    <mergeCell ref="B436:G436"/>
    <mergeCell ref="H436:I436"/>
    <mergeCell ref="B437:G437"/>
    <mergeCell ref="H437:I437"/>
    <mergeCell ref="B438:G438"/>
    <mergeCell ref="H438:I438"/>
    <mergeCell ref="B440:G440"/>
    <mergeCell ref="H440:I440"/>
    <mergeCell ref="D439:I439"/>
    <mergeCell ref="D443:I443"/>
    <mergeCell ref="B432:G432"/>
    <mergeCell ref="H432:I432"/>
    <mergeCell ref="B433:G433"/>
    <mergeCell ref="H433:I433"/>
    <mergeCell ref="H425:I425"/>
    <mergeCell ref="D423:I423"/>
    <mergeCell ref="D427:I427"/>
    <mergeCell ref="D431:I431"/>
    <mergeCell ref="D435:I435"/>
    <mergeCell ref="B426:G426"/>
    <mergeCell ref="H426:I426"/>
    <mergeCell ref="B428:G428"/>
    <mergeCell ref="B461:G461"/>
    <mergeCell ref="H461:I461"/>
    <mergeCell ref="B462:G462"/>
    <mergeCell ref="H462:I462"/>
    <mergeCell ref="B463:G463"/>
    <mergeCell ref="H463:I463"/>
    <mergeCell ref="B454:G454"/>
    <mergeCell ref="H454:I454"/>
    <mergeCell ref="B455:G455"/>
    <mergeCell ref="H455:I455"/>
    <mergeCell ref="B457:G457"/>
    <mergeCell ref="H457:I457"/>
    <mergeCell ref="B458:G458"/>
    <mergeCell ref="H458:I458"/>
    <mergeCell ref="B459:G459"/>
    <mergeCell ref="H459:I459"/>
    <mergeCell ref="B449:F449"/>
    <mergeCell ref="B450:F450"/>
    <mergeCell ref="B451:H451"/>
    <mergeCell ref="B453:G453"/>
    <mergeCell ref="H453:I453"/>
    <mergeCell ref="H512:I512"/>
    <mergeCell ref="D514:I514"/>
    <mergeCell ref="D520:I520"/>
    <mergeCell ref="D526:I526"/>
    <mergeCell ref="B470:G470"/>
    <mergeCell ref="H470:I470"/>
    <mergeCell ref="B471:G471"/>
    <mergeCell ref="H471:I471"/>
    <mergeCell ref="B473:G473"/>
    <mergeCell ref="H473:I473"/>
    <mergeCell ref="B474:G474"/>
    <mergeCell ref="H474:I474"/>
    <mergeCell ref="B475:G475"/>
    <mergeCell ref="H475:I475"/>
    <mergeCell ref="B465:G465"/>
    <mergeCell ref="H465:I465"/>
    <mergeCell ref="B466:G466"/>
    <mergeCell ref="H466:I466"/>
    <mergeCell ref="B467:G467"/>
    <mergeCell ref="H467:I467"/>
    <mergeCell ref="B469:G469"/>
    <mergeCell ref="H469:I469"/>
    <mergeCell ref="D476:I476"/>
    <mergeCell ref="D480:I480"/>
    <mergeCell ref="D484:I484"/>
    <mergeCell ref="D490:I490"/>
    <mergeCell ref="D502:I502"/>
    <mergeCell ref="D508:I508"/>
    <mergeCell ref="B477:G477"/>
    <mergeCell ref="H477:I477"/>
    <mergeCell ref="B478:G478"/>
    <mergeCell ref="H478:I478"/>
    <mergeCell ref="H506:I506"/>
    <mergeCell ref="D496:I496"/>
    <mergeCell ref="B550:F550"/>
    <mergeCell ref="H550:I550"/>
    <mergeCell ref="B551:F551"/>
    <mergeCell ref="H551:I551"/>
    <mergeCell ref="B552:G552"/>
    <mergeCell ref="H552:I552"/>
    <mergeCell ref="D553:I553"/>
    <mergeCell ref="B542:G542"/>
    <mergeCell ref="B491:G491"/>
    <mergeCell ref="H491:I491"/>
    <mergeCell ref="H492:I492"/>
    <mergeCell ref="B495:G495"/>
    <mergeCell ref="H495:I495"/>
    <mergeCell ref="B497:G497"/>
    <mergeCell ref="H497:I497"/>
    <mergeCell ref="H493:I493"/>
    <mergeCell ref="H494:I494"/>
    <mergeCell ref="H518:I518"/>
    <mergeCell ref="H523:I523"/>
    <mergeCell ref="H524:I524"/>
    <mergeCell ref="H529:I529"/>
    <mergeCell ref="B509:G509"/>
    <mergeCell ref="H509:I509"/>
    <mergeCell ref="H510:I510"/>
    <mergeCell ref="B513:G513"/>
    <mergeCell ref="H513:I513"/>
    <mergeCell ref="B515:G515"/>
    <mergeCell ref="H515:I515"/>
    <mergeCell ref="H516:I516"/>
    <mergeCell ref="H511:I511"/>
    <mergeCell ref="H554:I554"/>
    <mergeCell ref="B555:F555"/>
    <mergeCell ref="H555:I555"/>
    <mergeCell ref="D576:I576"/>
    <mergeCell ref="B577:G577"/>
    <mergeCell ref="H577:I577"/>
    <mergeCell ref="B578:G578"/>
    <mergeCell ref="H578:I578"/>
    <mergeCell ref="B579:G579"/>
    <mergeCell ref="H579:I579"/>
    <mergeCell ref="B557:G557"/>
    <mergeCell ref="H557:I557"/>
    <mergeCell ref="H530:I530"/>
    <mergeCell ref="B492:F492"/>
    <mergeCell ref="B493:F493"/>
    <mergeCell ref="B494:F494"/>
    <mergeCell ref="B498:F498"/>
    <mergeCell ref="B499:F499"/>
    <mergeCell ref="B500:F500"/>
    <mergeCell ref="B504:F504"/>
    <mergeCell ref="B505:F505"/>
    <mergeCell ref="B506:F506"/>
    <mergeCell ref="B510:F510"/>
    <mergeCell ref="B511:F511"/>
    <mergeCell ref="B512:F512"/>
    <mergeCell ref="B516:F516"/>
    <mergeCell ref="B517:F517"/>
    <mergeCell ref="B518:F518"/>
    <mergeCell ref="B522:F522"/>
    <mergeCell ref="B523:F523"/>
    <mergeCell ref="H546:I546"/>
    <mergeCell ref="H517:I517"/>
    <mergeCell ref="H589:I589"/>
    <mergeCell ref="H590:I590"/>
    <mergeCell ref="B587:D587"/>
    <mergeCell ref="B564:G564"/>
    <mergeCell ref="H564:I564"/>
    <mergeCell ref="H565:I565"/>
    <mergeCell ref="H566:I566"/>
    <mergeCell ref="B565:G565"/>
    <mergeCell ref="B566:G566"/>
    <mergeCell ref="B534:G534"/>
    <mergeCell ref="H534:I534"/>
    <mergeCell ref="B535:F535"/>
    <mergeCell ref="H535:I535"/>
    <mergeCell ref="B536:F536"/>
    <mergeCell ref="H536:I536"/>
    <mergeCell ref="B537:G537"/>
    <mergeCell ref="H537:I537"/>
    <mergeCell ref="B539:G539"/>
    <mergeCell ref="H539:I539"/>
    <mergeCell ref="B540:F540"/>
    <mergeCell ref="H540:I540"/>
    <mergeCell ref="B541:F541"/>
    <mergeCell ref="H541:I541"/>
    <mergeCell ref="B549:G549"/>
    <mergeCell ref="H549:I549"/>
    <mergeCell ref="H542:I542"/>
    <mergeCell ref="B545:F545"/>
    <mergeCell ref="B546:F546"/>
    <mergeCell ref="B544:G544"/>
    <mergeCell ref="H544:I544"/>
    <mergeCell ref="H545:I545"/>
    <mergeCell ref="B554:G554"/>
    <mergeCell ref="J770:J771"/>
    <mergeCell ref="H771:I771"/>
    <mergeCell ref="B772:G772"/>
    <mergeCell ref="H772:I772"/>
    <mergeCell ref="B746:G746"/>
    <mergeCell ref="H746:I746"/>
    <mergeCell ref="H604:I604"/>
    <mergeCell ref="B602:D602"/>
    <mergeCell ref="B603:D604"/>
    <mergeCell ref="J603:J604"/>
    <mergeCell ref="B605:G605"/>
    <mergeCell ref="H605:I605"/>
    <mergeCell ref="H591:I591"/>
    <mergeCell ref="J588:J591"/>
    <mergeCell ref="B588:D591"/>
    <mergeCell ref="D601:I601"/>
    <mergeCell ref="H602:I602"/>
    <mergeCell ref="H603:I603"/>
    <mergeCell ref="H609:I609"/>
    <mergeCell ref="B612:G612"/>
    <mergeCell ref="B613:G613"/>
    <mergeCell ref="B705:G705"/>
    <mergeCell ref="B706:G706"/>
    <mergeCell ref="H613:I613"/>
    <mergeCell ref="D611:I611"/>
    <mergeCell ref="B599:G599"/>
    <mergeCell ref="B614:G614"/>
    <mergeCell ref="B617:G617"/>
    <mergeCell ref="D734:I734"/>
    <mergeCell ref="B596:G596"/>
    <mergeCell ref="D597:I597"/>
    <mergeCell ref="B618:G618"/>
    <mergeCell ref="J763:J766"/>
    <mergeCell ref="H764:I764"/>
    <mergeCell ref="H765:I765"/>
    <mergeCell ref="H766:I766"/>
    <mergeCell ref="B767:G767"/>
    <mergeCell ref="H767:I767"/>
    <mergeCell ref="D743:I743"/>
    <mergeCell ref="D748:I748"/>
    <mergeCell ref="D752:I752"/>
    <mergeCell ref="D761:I761"/>
    <mergeCell ref="B714:G714"/>
    <mergeCell ref="H714:I714"/>
    <mergeCell ref="B715:G715"/>
    <mergeCell ref="H715:I715"/>
    <mergeCell ref="B717:G717"/>
    <mergeCell ref="H717:I717"/>
    <mergeCell ref="B718:G718"/>
    <mergeCell ref="H718:I718"/>
    <mergeCell ref="B719:G719"/>
    <mergeCell ref="H719:I719"/>
    <mergeCell ref="B745:G745"/>
    <mergeCell ref="H745:I745"/>
    <mergeCell ref="B749:G749"/>
    <mergeCell ref="H749:I749"/>
    <mergeCell ref="B750:G750"/>
    <mergeCell ref="H750:I750"/>
    <mergeCell ref="B753:G753"/>
    <mergeCell ref="B751:G751"/>
    <mergeCell ref="B803:G803"/>
    <mergeCell ref="H803:I803"/>
    <mergeCell ref="B685:G685"/>
    <mergeCell ref="H685:I685"/>
    <mergeCell ref="B686:G686"/>
    <mergeCell ref="H686:I686"/>
    <mergeCell ref="B687:G687"/>
    <mergeCell ref="H687:I687"/>
    <mergeCell ref="D721:I721"/>
    <mergeCell ref="B722:G722"/>
    <mergeCell ref="H722:I722"/>
    <mergeCell ref="B723:G723"/>
    <mergeCell ref="H723:I723"/>
    <mergeCell ref="B724:G724"/>
    <mergeCell ref="H724:I724"/>
    <mergeCell ref="D738:I738"/>
    <mergeCell ref="B739:G739"/>
    <mergeCell ref="D704:I704"/>
    <mergeCell ref="D708:I708"/>
    <mergeCell ref="D712:I712"/>
    <mergeCell ref="B707:G707"/>
    <mergeCell ref="B709:G709"/>
    <mergeCell ref="H709:I709"/>
    <mergeCell ref="B710:G710"/>
    <mergeCell ref="H753:I753"/>
    <mergeCell ref="B755:G755"/>
    <mergeCell ref="H755:I755"/>
    <mergeCell ref="D716:I716"/>
    <mergeCell ref="B713:G713"/>
    <mergeCell ref="H713:I713"/>
    <mergeCell ref="B695:G695"/>
    <mergeCell ref="B802:G802"/>
    <mergeCell ref="M16:O17"/>
    <mergeCell ref="B740:G740"/>
    <mergeCell ref="H740:I740"/>
    <mergeCell ref="B741:G741"/>
    <mergeCell ref="H741:I741"/>
    <mergeCell ref="D756:I756"/>
    <mergeCell ref="B757:G757"/>
    <mergeCell ref="H757:I757"/>
    <mergeCell ref="B758:G758"/>
    <mergeCell ref="H758:I758"/>
    <mergeCell ref="B759:G759"/>
    <mergeCell ref="H759:I759"/>
    <mergeCell ref="D365:I365"/>
    <mergeCell ref="B366:G366"/>
    <mergeCell ref="H366:I366"/>
    <mergeCell ref="B367:G367"/>
    <mergeCell ref="H683:I683"/>
    <mergeCell ref="D628:I628"/>
    <mergeCell ref="B629:G629"/>
    <mergeCell ref="H629:I629"/>
    <mergeCell ref="B630:G630"/>
    <mergeCell ref="H630:I630"/>
    <mergeCell ref="B631:G631"/>
    <mergeCell ref="H631:I631"/>
    <mergeCell ref="H640:I640"/>
    <mergeCell ref="H635:I635"/>
    <mergeCell ref="B636:G636"/>
    <mergeCell ref="H636:I636"/>
    <mergeCell ref="B656:G656"/>
    <mergeCell ref="B661:G661"/>
    <mergeCell ref="B640:G640"/>
    <mergeCell ref="H661:I661"/>
    <mergeCell ref="H802:I802"/>
    <mergeCell ref="D668:I668"/>
    <mergeCell ref="D672:I672"/>
    <mergeCell ref="B669:G669"/>
    <mergeCell ref="H669:I669"/>
    <mergeCell ref="B670:G670"/>
    <mergeCell ref="H670:I670"/>
    <mergeCell ref="B671:G671"/>
    <mergeCell ref="H671:I671"/>
    <mergeCell ref="B673:G673"/>
    <mergeCell ref="H673:I673"/>
    <mergeCell ref="B674:G674"/>
    <mergeCell ref="H674:I674"/>
    <mergeCell ref="B675:G675"/>
    <mergeCell ref="H675:I675"/>
    <mergeCell ref="D676:I676"/>
    <mergeCell ref="H739:I739"/>
    <mergeCell ref="B762:D762"/>
    <mergeCell ref="H762:I762"/>
    <mergeCell ref="B763:D766"/>
    <mergeCell ref="H763:I763"/>
    <mergeCell ref="H689:I689"/>
    <mergeCell ref="B769:D769"/>
    <mergeCell ref="H769:I769"/>
    <mergeCell ref="B770:D771"/>
    <mergeCell ref="H770:I770"/>
    <mergeCell ref="D773:I773"/>
    <mergeCell ref="B711:G711"/>
    <mergeCell ref="B682:G682"/>
    <mergeCell ref="H682:I682"/>
    <mergeCell ref="B683:G683"/>
    <mergeCell ref="B792:G792"/>
  </mergeCells>
  <phoneticPr fontId="2" type="noConversion"/>
  <conditionalFormatting sqref="F11:H11">
    <cfRule type="cellIs" dxfId="19" priority="51" operator="equal">
      <formula>0</formula>
    </cfRule>
  </conditionalFormatting>
  <printOptions horizontalCentered="1"/>
  <pageMargins left="0.19685039370078741" right="0.19685039370078741" top="0.19685039370078741" bottom="0.43307086614173229" header="0.31496062992125984" footer="0.31496062992125984"/>
  <pageSetup paperSize="9" scale="57" fitToHeight="0" orientation="portrait" r:id="rId1"/>
  <headerFooter>
    <oddFooter>Página &amp;P de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88"/>
  <sheetViews>
    <sheetView workbookViewId="0"/>
  </sheetViews>
  <sheetFormatPr defaultColWidth="9.140625" defaultRowHeight="19.5" outlineLevelRow="1" x14ac:dyDescent="0.25"/>
  <cols>
    <col min="1" max="1" width="9.140625" style="100"/>
    <col min="2" max="2" width="15.85546875" style="249" bestFit="1" customWidth="1"/>
    <col min="3" max="3" width="10.140625" style="249" bestFit="1" customWidth="1"/>
    <col min="4" max="4" width="8.5703125" style="249" bestFit="1" customWidth="1"/>
    <col min="5" max="5" width="7.7109375" style="249" bestFit="1" customWidth="1"/>
    <col min="6" max="6" width="6.140625" style="249" bestFit="1" customWidth="1"/>
    <col min="7" max="7" width="55.140625" style="249" bestFit="1" customWidth="1"/>
    <col min="8" max="8" width="101.140625" style="254" bestFit="1" customWidth="1"/>
    <col min="9" max="9" width="86.140625" style="249" customWidth="1"/>
    <col min="10" max="10" width="8.5703125" style="249" bestFit="1" customWidth="1"/>
    <col min="11" max="11" width="7.7109375" style="100" bestFit="1" customWidth="1"/>
    <col min="12" max="12" width="6.140625" style="100" bestFit="1" customWidth="1"/>
    <col min="13" max="13" width="81.140625" style="100" bestFit="1" customWidth="1"/>
    <col min="14" max="14" width="19.28515625" style="100" bestFit="1" customWidth="1"/>
    <col min="15" max="15" width="44.42578125" style="100" bestFit="1" customWidth="1"/>
    <col min="16" max="16" width="53.42578125" style="100" bestFit="1" customWidth="1"/>
    <col min="17" max="17" width="6.85546875" style="100" bestFit="1" customWidth="1"/>
    <col min="18" max="18" width="13.140625" style="100" bestFit="1" customWidth="1"/>
    <col min="19" max="19" width="17.140625" style="100" bestFit="1" customWidth="1"/>
    <col min="20" max="20" width="33.42578125" style="100" bestFit="1" customWidth="1"/>
    <col min="21" max="21" width="11.7109375" style="100" bestFit="1" customWidth="1"/>
    <col min="22" max="22" width="7" style="100" bestFit="1" customWidth="1"/>
    <col min="23" max="23" width="15.28515625" style="100" customWidth="1"/>
    <col min="24" max="24" width="33.42578125" style="100" bestFit="1" customWidth="1"/>
    <col min="25" max="25" width="11.7109375" style="100" bestFit="1" customWidth="1"/>
    <col min="26" max="26" width="10.42578125" style="100" bestFit="1" customWidth="1"/>
    <col min="27" max="27" width="8.42578125" style="100" bestFit="1" customWidth="1"/>
    <col min="28" max="28" width="16.7109375" style="100" bestFit="1" customWidth="1"/>
    <col min="29" max="29" width="27.42578125" style="100" bestFit="1" customWidth="1"/>
    <col min="30" max="30" width="81.140625" style="100" bestFit="1" customWidth="1"/>
    <col min="31" max="31" width="6" style="100" bestFit="1" customWidth="1"/>
    <col min="32" max="32" width="23.28515625" style="100" bestFit="1" customWidth="1"/>
    <col min="33" max="33" width="22.85546875" style="100" bestFit="1" customWidth="1"/>
    <col min="34" max="34" width="81.140625" style="100" bestFit="1" customWidth="1"/>
    <col min="35" max="35" width="6.140625" style="100" bestFit="1" customWidth="1"/>
    <col min="36" max="36" width="9.140625" style="100"/>
    <col min="37" max="37" width="38" style="100" bestFit="1" customWidth="1"/>
    <col min="38" max="38" width="40.85546875" style="100" bestFit="1" customWidth="1"/>
    <col min="39" max="39" width="7.85546875" style="100" bestFit="1" customWidth="1"/>
    <col min="40" max="40" width="53.140625" style="100" bestFit="1" customWidth="1"/>
    <col min="41" max="41" width="14.42578125" style="100" bestFit="1" customWidth="1"/>
    <col min="42" max="42" width="10.28515625" style="100" bestFit="1" customWidth="1"/>
    <col min="43" max="43" width="17.85546875" style="100" bestFit="1" customWidth="1"/>
    <col min="44" max="44" width="24" style="100" bestFit="1" customWidth="1"/>
    <col min="45" max="45" width="15" style="100" bestFit="1" customWidth="1"/>
    <col min="46" max="16384" width="9.140625" style="100"/>
  </cols>
  <sheetData>
    <row r="2" spans="2:11" x14ac:dyDescent="0.25">
      <c r="B2" s="694" t="s">
        <v>161</v>
      </c>
      <c r="C2" s="695"/>
      <c r="D2" s="695"/>
      <c r="E2" s="695"/>
      <c r="F2" s="695"/>
      <c r="G2" s="695"/>
      <c r="H2" s="696"/>
    </row>
    <row r="3" spans="2:11" x14ac:dyDescent="0.25">
      <c r="B3" s="697"/>
      <c r="C3" s="698"/>
      <c r="D3" s="698"/>
      <c r="E3" s="698"/>
      <c r="F3" s="698"/>
      <c r="G3" s="698"/>
      <c r="H3" s="699"/>
    </row>
    <row r="4" spans="2:11" x14ac:dyDescent="0.25">
      <c r="B4" s="697"/>
      <c r="C4" s="698"/>
      <c r="D4" s="698"/>
      <c r="E4" s="698"/>
      <c r="F4" s="698"/>
      <c r="G4" s="698"/>
      <c r="H4" s="699"/>
    </row>
    <row r="5" spans="2:11" x14ac:dyDescent="0.25">
      <c r="B5" s="697"/>
      <c r="C5" s="698"/>
      <c r="D5" s="698"/>
      <c r="E5" s="698"/>
      <c r="F5" s="698"/>
      <c r="G5" s="698"/>
      <c r="H5" s="699"/>
    </row>
    <row r="6" spans="2:11" x14ac:dyDescent="0.25">
      <c r="B6" s="700"/>
      <c r="C6" s="701"/>
      <c r="D6" s="701"/>
      <c r="E6" s="701"/>
      <c r="F6" s="701"/>
      <c r="G6" s="701"/>
      <c r="H6" s="702"/>
    </row>
    <row r="7" spans="2:11" x14ac:dyDescent="0.25">
      <c r="B7" s="144"/>
      <c r="C7" s="144"/>
      <c r="D7" s="144"/>
      <c r="E7" s="144"/>
      <c r="F7" s="144"/>
      <c r="G7" s="144"/>
      <c r="H7" s="253"/>
    </row>
    <row r="8" spans="2:11" x14ac:dyDescent="0.25">
      <c r="B8" s="250" t="s">
        <v>343</v>
      </c>
      <c r="C8" s="251"/>
      <c r="D8" s="251"/>
      <c r="E8" s="251"/>
      <c r="F8" s="251"/>
      <c r="G8" s="251"/>
      <c r="H8" s="252"/>
      <c r="I8"/>
      <c r="J8"/>
    </row>
    <row r="9" spans="2:11" x14ac:dyDescent="0.25">
      <c r="B9" s="144" t="s">
        <v>103</v>
      </c>
      <c r="C9" s="144" t="s">
        <v>142</v>
      </c>
      <c r="D9" s="144" t="s">
        <v>144</v>
      </c>
      <c r="E9" s="144" t="s">
        <v>113</v>
      </c>
      <c r="F9" s="144" t="s">
        <v>133</v>
      </c>
      <c r="G9" s="144" t="s">
        <v>138</v>
      </c>
      <c r="H9"/>
      <c r="I9"/>
      <c r="J9"/>
      <c r="K9" s="144"/>
    </row>
    <row r="10" spans="2:11" x14ac:dyDescent="0.25">
      <c r="B10" s="144">
        <v>3</v>
      </c>
      <c r="C10" s="144">
        <v>1</v>
      </c>
      <c r="D10" s="144">
        <v>1</v>
      </c>
      <c r="E10" s="144" t="s">
        <v>439</v>
      </c>
      <c r="F10" s="144">
        <v>24.71</v>
      </c>
      <c r="G10" s="144">
        <v>23</v>
      </c>
      <c r="H10"/>
      <c r="I10"/>
      <c r="J10"/>
      <c r="K10" s="144"/>
    </row>
    <row r="11" spans="2:11" x14ac:dyDescent="0.25">
      <c r="B11" s="144">
        <v>3</v>
      </c>
      <c r="C11" s="144">
        <v>1</v>
      </c>
      <c r="D11" s="144">
        <v>1</v>
      </c>
      <c r="E11" s="144" t="s">
        <v>440</v>
      </c>
      <c r="F11" s="144">
        <v>36.6</v>
      </c>
      <c r="G11" s="144">
        <v>24.2</v>
      </c>
      <c r="H11"/>
      <c r="I11"/>
      <c r="J11"/>
      <c r="K11" s="144"/>
    </row>
    <row r="12" spans="2:11" x14ac:dyDescent="0.25">
      <c r="B12" s="144">
        <v>3</v>
      </c>
      <c r="C12" s="144">
        <v>2</v>
      </c>
      <c r="D12" s="144">
        <v>1</v>
      </c>
      <c r="E12" s="144" t="s">
        <v>441</v>
      </c>
      <c r="F12" s="144">
        <v>17.350000000000001</v>
      </c>
      <c r="G12" s="144">
        <v>16.36</v>
      </c>
      <c r="H12"/>
      <c r="I12"/>
      <c r="J12"/>
      <c r="K12" s="144"/>
    </row>
    <row r="13" spans="2:11" x14ac:dyDescent="0.25">
      <c r="B13" s="144">
        <v>3</v>
      </c>
      <c r="C13" s="144">
        <v>1</v>
      </c>
      <c r="D13" s="144">
        <v>1</v>
      </c>
      <c r="E13" s="144" t="s">
        <v>442</v>
      </c>
      <c r="F13" s="144">
        <v>36.6</v>
      </c>
      <c r="G13" s="144">
        <v>24.2</v>
      </c>
      <c r="H13"/>
      <c r="I13"/>
      <c r="J13"/>
      <c r="K13" s="144"/>
    </row>
    <row r="14" spans="2:11" x14ac:dyDescent="0.25">
      <c r="B14" s="144">
        <v>3</v>
      </c>
      <c r="C14" s="144"/>
      <c r="D14" s="144"/>
      <c r="E14" s="144" t="s">
        <v>107</v>
      </c>
      <c r="F14" s="144">
        <v>726.41</v>
      </c>
      <c r="G14" s="144">
        <v>291.67</v>
      </c>
      <c r="H14"/>
      <c r="I14"/>
      <c r="J14"/>
      <c r="K14" s="144"/>
    </row>
    <row r="15" spans="2:11" x14ac:dyDescent="0.25">
      <c r="B15" s="144">
        <v>3</v>
      </c>
      <c r="C15" s="144"/>
      <c r="D15" s="144"/>
      <c r="E15" s="144" t="s">
        <v>443</v>
      </c>
      <c r="F15" s="144">
        <v>224.14</v>
      </c>
      <c r="G15" s="144">
        <v>69.599999999999994</v>
      </c>
      <c r="H15"/>
      <c r="I15"/>
      <c r="J15"/>
      <c r="K15" s="144"/>
    </row>
    <row r="16" spans="2:11" x14ac:dyDescent="0.25">
      <c r="B16" s="144">
        <v>1</v>
      </c>
      <c r="C16" s="144"/>
      <c r="D16" s="144">
        <v>4</v>
      </c>
      <c r="E16" s="144" t="s">
        <v>438</v>
      </c>
      <c r="F16" s="144">
        <v>43.99</v>
      </c>
      <c r="G16" s="144">
        <v>35.82</v>
      </c>
      <c r="H16"/>
      <c r="I16"/>
      <c r="J16"/>
      <c r="K16" s="144"/>
    </row>
    <row r="17" spans="2:11" x14ac:dyDescent="0.25">
      <c r="B17" s="144">
        <v>3</v>
      </c>
      <c r="C17" s="144">
        <v>3</v>
      </c>
      <c r="D17" s="144">
        <v>1</v>
      </c>
      <c r="E17" s="144" t="s">
        <v>355</v>
      </c>
      <c r="F17" s="144">
        <v>36.869999999999997</v>
      </c>
      <c r="G17" s="144">
        <v>24.7</v>
      </c>
      <c r="H17"/>
      <c r="I17"/>
      <c r="J17"/>
      <c r="K17" s="144"/>
    </row>
    <row r="18" spans="2:11" x14ac:dyDescent="0.25">
      <c r="B18" s="144">
        <v>3</v>
      </c>
      <c r="C18" s="144">
        <v>1</v>
      </c>
      <c r="D18" s="144">
        <v>1</v>
      </c>
      <c r="E18" s="144" t="s">
        <v>444</v>
      </c>
      <c r="F18" s="144">
        <v>17.350000000000001</v>
      </c>
      <c r="G18" s="144">
        <v>16.36</v>
      </c>
      <c r="H18"/>
      <c r="I18"/>
      <c r="J18"/>
      <c r="K18" s="144"/>
    </row>
    <row r="19" spans="2:11" x14ac:dyDescent="0.25">
      <c r="B19" s="144">
        <v>3</v>
      </c>
      <c r="C19" s="144">
        <v>1</v>
      </c>
      <c r="D19" s="144">
        <v>1</v>
      </c>
      <c r="E19" s="144" t="s">
        <v>445</v>
      </c>
      <c r="F19" s="144">
        <v>36.700000000000003</v>
      </c>
      <c r="G19" s="144">
        <v>24.23</v>
      </c>
      <c r="H19"/>
      <c r="I19"/>
      <c r="J19"/>
      <c r="K19" s="144"/>
    </row>
    <row r="20" spans="2:11" x14ac:dyDescent="0.25">
      <c r="B20" s="144">
        <v>3</v>
      </c>
      <c r="C20" s="144">
        <v>1</v>
      </c>
      <c r="D20" s="144">
        <v>1</v>
      </c>
      <c r="E20" s="144" t="s">
        <v>446</v>
      </c>
      <c r="F20" s="144">
        <v>36.6</v>
      </c>
      <c r="G20" s="144">
        <v>24.2</v>
      </c>
      <c r="H20"/>
      <c r="I20"/>
      <c r="J20"/>
      <c r="K20" s="144"/>
    </row>
    <row r="21" spans="2:11" x14ac:dyDescent="0.25">
      <c r="B21" s="144">
        <v>3</v>
      </c>
      <c r="C21" s="144">
        <v>1</v>
      </c>
      <c r="D21" s="144">
        <v>1</v>
      </c>
      <c r="E21" s="144" t="s">
        <v>447</v>
      </c>
      <c r="F21" s="144">
        <v>36.6</v>
      </c>
      <c r="G21" s="144">
        <v>24.2</v>
      </c>
      <c r="H21"/>
      <c r="I21"/>
      <c r="J21"/>
      <c r="K21" s="144"/>
    </row>
    <row r="22" spans="2:11" x14ac:dyDescent="0.25">
      <c r="B22" s="144">
        <v>3</v>
      </c>
      <c r="C22" s="144">
        <v>1</v>
      </c>
      <c r="D22" s="144">
        <v>1</v>
      </c>
      <c r="E22" s="144" t="s">
        <v>448</v>
      </c>
      <c r="F22" s="144">
        <v>36.6</v>
      </c>
      <c r="G22" s="144">
        <v>24.2</v>
      </c>
      <c r="H22"/>
      <c r="I22"/>
      <c r="J22"/>
      <c r="K22" s="144"/>
    </row>
    <row r="23" spans="2:11" x14ac:dyDescent="0.25">
      <c r="B23" s="144">
        <v>3</v>
      </c>
      <c r="C23" s="144">
        <v>1</v>
      </c>
      <c r="D23" s="144">
        <v>1</v>
      </c>
      <c r="E23" s="144" t="s">
        <v>449</v>
      </c>
      <c r="F23" s="144">
        <v>36.6</v>
      </c>
      <c r="G23" s="144">
        <v>24.2</v>
      </c>
      <c r="H23"/>
      <c r="I23"/>
      <c r="J23"/>
      <c r="K23" s="144"/>
    </row>
    <row r="24" spans="2:11" x14ac:dyDescent="0.25">
      <c r="B24" s="144"/>
      <c r="C24" s="144"/>
      <c r="D24" s="144"/>
      <c r="E24" s="144" t="s">
        <v>450</v>
      </c>
      <c r="F24" s="144">
        <v>63</v>
      </c>
      <c r="G24" s="144">
        <v>32.83</v>
      </c>
      <c r="H24"/>
      <c r="I24"/>
      <c r="J24"/>
      <c r="K24" s="144"/>
    </row>
    <row r="25" spans="2:11" x14ac:dyDescent="0.25">
      <c r="B25" s="144">
        <v>3</v>
      </c>
      <c r="C25" s="144">
        <v>1</v>
      </c>
      <c r="D25" s="144">
        <v>1</v>
      </c>
      <c r="E25" s="144" t="s">
        <v>451</v>
      </c>
      <c r="F25" s="144">
        <v>36.6</v>
      </c>
      <c r="G25" s="144">
        <v>24.2</v>
      </c>
      <c r="H25"/>
      <c r="I25"/>
      <c r="J25"/>
      <c r="K25" s="144"/>
    </row>
    <row r="26" spans="2:11" x14ac:dyDescent="0.25">
      <c r="B26" s="144">
        <v>3</v>
      </c>
      <c r="C26" s="144">
        <v>1</v>
      </c>
      <c r="D26" s="144">
        <v>3</v>
      </c>
      <c r="E26" s="144" t="s">
        <v>452</v>
      </c>
      <c r="F26" s="144">
        <v>435.05</v>
      </c>
      <c r="G26" s="144">
        <v>99.53</v>
      </c>
      <c r="H26"/>
      <c r="I26"/>
      <c r="J26"/>
      <c r="K26" s="144"/>
    </row>
    <row r="27" spans="2:11" x14ac:dyDescent="0.25">
      <c r="B27" s="144">
        <v>3</v>
      </c>
      <c r="C27" s="144">
        <v>1</v>
      </c>
      <c r="D27" s="144">
        <v>1</v>
      </c>
      <c r="E27" s="144" t="s">
        <v>453</v>
      </c>
      <c r="F27" s="144">
        <v>36.6</v>
      </c>
      <c r="G27" s="144">
        <v>24.2</v>
      </c>
      <c r="H27"/>
      <c r="I27"/>
      <c r="J27"/>
      <c r="K27" s="144"/>
    </row>
    <row r="28" spans="2:11" x14ac:dyDescent="0.25">
      <c r="B28" s="144">
        <v>3</v>
      </c>
      <c r="C28" s="144">
        <v>1</v>
      </c>
      <c r="D28" s="144">
        <v>1</v>
      </c>
      <c r="E28" s="144" t="s">
        <v>363</v>
      </c>
      <c r="F28" s="144">
        <v>84.49</v>
      </c>
      <c r="G28" s="144">
        <v>47.5</v>
      </c>
      <c r="H28"/>
      <c r="I28"/>
      <c r="J28"/>
      <c r="K28" s="144"/>
    </row>
    <row r="29" spans="2:11" x14ac:dyDescent="0.25">
      <c r="B29" s="144">
        <v>3</v>
      </c>
      <c r="C29" s="144">
        <v>1</v>
      </c>
      <c r="D29" s="144">
        <v>1</v>
      </c>
      <c r="E29" s="144" t="s">
        <v>454</v>
      </c>
      <c r="F29" s="144">
        <v>15.79</v>
      </c>
      <c r="G29" s="144">
        <v>16.53</v>
      </c>
      <c r="H29"/>
      <c r="I29"/>
      <c r="J29"/>
      <c r="K29" s="144"/>
    </row>
    <row r="30" spans="2:11" x14ac:dyDescent="0.25">
      <c r="B30" s="144">
        <v>3</v>
      </c>
      <c r="C30" s="144">
        <v>1</v>
      </c>
      <c r="D30" s="144">
        <v>1</v>
      </c>
      <c r="E30" s="144" t="s">
        <v>455</v>
      </c>
      <c r="F30" s="144">
        <v>20</v>
      </c>
      <c r="G30" s="144">
        <v>18</v>
      </c>
      <c r="H30"/>
      <c r="I30"/>
      <c r="J30"/>
      <c r="K30" s="144"/>
    </row>
    <row r="31" spans="2:11" x14ac:dyDescent="0.25">
      <c r="B31" s="144">
        <v>3</v>
      </c>
      <c r="C31" s="144">
        <v>1</v>
      </c>
      <c r="D31" s="144">
        <v>1</v>
      </c>
      <c r="E31" s="144" t="s">
        <v>456</v>
      </c>
      <c r="F31" s="144">
        <v>20</v>
      </c>
      <c r="G31" s="144">
        <v>18</v>
      </c>
      <c r="H31"/>
      <c r="I31"/>
      <c r="J31"/>
      <c r="K31" s="144"/>
    </row>
    <row r="32" spans="2:11" x14ac:dyDescent="0.25">
      <c r="B32" s="144">
        <v>3</v>
      </c>
      <c r="C32" s="144">
        <v>2</v>
      </c>
      <c r="D32" s="144">
        <v>1</v>
      </c>
      <c r="E32" s="144" t="s">
        <v>457</v>
      </c>
      <c r="F32" s="144">
        <v>13.75</v>
      </c>
      <c r="G32" s="144">
        <v>17.600000000000001</v>
      </c>
      <c r="H32"/>
      <c r="I32"/>
      <c r="J32"/>
      <c r="K32" s="144"/>
    </row>
    <row r="33" spans="2:11" x14ac:dyDescent="0.25">
      <c r="B33" s="144">
        <v>3</v>
      </c>
      <c r="C33" s="144">
        <v>2</v>
      </c>
      <c r="D33" s="144">
        <v>1</v>
      </c>
      <c r="E33" s="144" t="s">
        <v>458</v>
      </c>
      <c r="F33" s="144">
        <v>13.75</v>
      </c>
      <c r="G33" s="144">
        <v>17.600000000000001</v>
      </c>
      <c r="H33"/>
      <c r="I33"/>
      <c r="J33"/>
      <c r="K33" s="144"/>
    </row>
    <row r="34" spans="2:11" x14ac:dyDescent="0.25">
      <c r="B34" s="144">
        <v>3</v>
      </c>
      <c r="C34" s="144">
        <v>2</v>
      </c>
      <c r="D34" s="144">
        <v>1</v>
      </c>
      <c r="E34" s="144" t="s">
        <v>459</v>
      </c>
      <c r="F34" s="144">
        <v>2.5499999999999998</v>
      </c>
      <c r="G34" s="144">
        <v>6.4</v>
      </c>
      <c r="H34"/>
      <c r="I34"/>
      <c r="J34"/>
      <c r="K34" s="144"/>
    </row>
    <row r="35" spans="2:11" x14ac:dyDescent="0.25">
      <c r="B35" s="144">
        <v>3</v>
      </c>
      <c r="C35" s="144">
        <v>2</v>
      </c>
      <c r="D35" s="144">
        <v>1</v>
      </c>
      <c r="E35" s="144" t="s">
        <v>460</v>
      </c>
      <c r="F35" s="144">
        <v>2.5499999999999998</v>
      </c>
      <c r="G35" s="144">
        <v>6.4</v>
      </c>
      <c r="H35"/>
      <c r="I35"/>
      <c r="J35"/>
      <c r="K35" s="144"/>
    </row>
    <row r="36" spans="2:11" outlineLevel="1" x14ac:dyDescent="0.25">
      <c r="B36" s="144" t="s">
        <v>145</v>
      </c>
      <c r="C36" s="144"/>
      <c r="D36" s="144"/>
      <c r="E36" s="144"/>
      <c r="F36" s="144">
        <v>2091.23</v>
      </c>
      <c r="G36" s="144">
        <v>975.74</v>
      </c>
      <c r="H36"/>
      <c r="I36"/>
      <c r="J36"/>
      <c r="K36" s="144"/>
    </row>
    <row r="37" spans="2:11" outlineLevel="1" x14ac:dyDescent="0.25">
      <c r="B37" s="144"/>
      <c r="C37" s="144"/>
      <c r="D37" s="144"/>
      <c r="E37" s="144"/>
      <c r="F37" s="144"/>
      <c r="G37" s="144"/>
      <c r="H37"/>
      <c r="I37"/>
      <c r="J37"/>
      <c r="K37" s="144"/>
    </row>
    <row r="38" spans="2:11" outlineLevel="1" x14ac:dyDescent="0.25">
      <c r="B38" s="144"/>
      <c r="C38" s="144"/>
      <c r="D38" s="144"/>
      <c r="E38" s="144"/>
      <c r="F38" s="144"/>
      <c r="G38" s="144"/>
      <c r="H38"/>
      <c r="I38"/>
      <c r="J38"/>
      <c r="K38" s="144"/>
    </row>
    <row r="39" spans="2:11" outlineLevel="1" x14ac:dyDescent="0.25">
      <c r="B39" s="144"/>
      <c r="C39" s="144"/>
      <c r="D39" s="144"/>
      <c r="E39" s="144"/>
      <c r="F39" s="144"/>
      <c r="G39" s="144"/>
      <c r="H39"/>
      <c r="I39"/>
      <c r="J39"/>
      <c r="K39" s="144"/>
    </row>
    <row r="40" spans="2:11" outlineLevel="1" x14ac:dyDescent="0.25">
      <c r="B40" s="144"/>
      <c r="C40" s="144"/>
      <c r="D40" s="144"/>
      <c r="E40" s="144"/>
      <c r="F40" s="144"/>
      <c r="G40" s="144"/>
      <c r="H40"/>
      <c r="I40"/>
      <c r="J40"/>
      <c r="K40" s="144"/>
    </row>
    <row r="41" spans="2:11" outlineLevel="1" x14ac:dyDescent="0.25">
      <c r="B41" s="144"/>
      <c r="C41" s="144"/>
      <c r="D41" s="144"/>
      <c r="E41" s="144"/>
      <c r="F41" s="144"/>
      <c r="G41" s="144"/>
      <c r="H41"/>
      <c r="I41"/>
      <c r="J41"/>
      <c r="K41" s="144"/>
    </row>
    <row r="42" spans="2:11" outlineLevel="1" x14ac:dyDescent="0.25">
      <c r="B42" s="144"/>
      <c r="C42" s="144"/>
      <c r="D42" s="144"/>
      <c r="E42" s="144"/>
      <c r="F42" s="144"/>
      <c r="G42" s="144"/>
      <c r="H42"/>
      <c r="I42"/>
      <c r="J42"/>
      <c r="K42" s="144"/>
    </row>
    <row r="43" spans="2:11" outlineLevel="1" x14ac:dyDescent="0.25">
      <c r="H43"/>
      <c r="I43"/>
      <c r="J43"/>
      <c r="K43" s="144"/>
    </row>
    <row r="44" spans="2:11" outlineLevel="1" x14ac:dyDescent="0.25">
      <c r="B44" s="250" t="s">
        <v>391</v>
      </c>
      <c r="C44" s="251"/>
      <c r="D44" s="251"/>
      <c r="E44" s="251"/>
      <c r="F44" s="251"/>
      <c r="G44" s="251"/>
      <c r="H44"/>
      <c r="I44"/>
      <c r="J44"/>
      <c r="K44" s="144"/>
    </row>
    <row r="45" spans="2:11" outlineLevel="1" x14ac:dyDescent="0.25">
      <c r="B45" s="249" t="s">
        <v>137</v>
      </c>
      <c r="C45" s="249" t="s">
        <v>33</v>
      </c>
      <c r="E45" s="249" t="s">
        <v>131</v>
      </c>
      <c r="F45" s="249" t="s">
        <v>146</v>
      </c>
      <c r="H45"/>
      <c r="I45"/>
      <c r="J45"/>
      <c r="K45" s="144"/>
    </row>
    <row r="46" spans="2:11" outlineLevel="1" x14ac:dyDescent="0.25">
      <c r="B46" s="249" t="s">
        <v>147</v>
      </c>
      <c r="C46" s="249">
        <v>27</v>
      </c>
      <c r="E46" s="249">
        <v>0.9</v>
      </c>
      <c r="F46" s="249">
        <v>34.020000000000003</v>
      </c>
      <c r="H46"/>
      <c r="I46"/>
      <c r="J46"/>
      <c r="K46" s="144"/>
    </row>
    <row r="47" spans="2:11" outlineLevel="1" x14ac:dyDescent="0.25">
      <c r="B47" s="249" t="s">
        <v>148</v>
      </c>
      <c r="C47" s="249">
        <v>2</v>
      </c>
      <c r="E47" s="249">
        <v>0.8</v>
      </c>
      <c r="F47" s="249">
        <v>2.2400000000000002</v>
      </c>
      <c r="H47"/>
      <c r="I47"/>
      <c r="J47"/>
      <c r="K47" s="144"/>
    </row>
    <row r="48" spans="2:11" outlineLevel="1" x14ac:dyDescent="0.25">
      <c r="B48" s="249" t="s">
        <v>149</v>
      </c>
      <c r="C48" s="249">
        <v>2</v>
      </c>
      <c r="E48" s="249">
        <v>0.9</v>
      </c>
      <c r="F48" s="249">
        <v>2.52</v>
      </c>
      <c r="H48"/>
      <c r="I48"/>
      <c r="J48"/>
      <c r="K48" s="144"/>
    </row>
    <row r="49" spans="2:11" outlineLevel="1" x14ac:dyDescent="0.25">
      <c r="B49" s="249" t="s">
        <v>149</v>
      </c>
      <c r="C49" s="249">
        <v>1</v>
      </c>
      <c r="E49" s="249">
        <v>3</v>
      </c>
      <c r="F49" s="249">
        <v>4.2</v>
      </c>
      <c r="H49"/>
      <c r="I49"/>
      <c r="J49"/>
      <c r="K49" s="144"/>
    </row>
    <row r="50" spans="2:11" outlineLevel="1" x14ac:dyDescent="0.25">
      <c r="B50" s="249" t="s">
        <v>150</v>
      </c>
      <c r="C50" s="249">
        <v>1</v>
      </c>
      <c r="E50" s="249">
        <v>0.8</v>
      </c>
      <c r="F50" s="249">
        <v>1.1200000000000001</v>
      </c>
      <c r="H50"/>
      <c r="I50"/>
      <c r="J50"/>
      <c r="K50" s="144"/>
    </row>
    <row r="51" spans="2:11" outlineLevel="1" x14ac:dyDescent="0.25">
      <c r="B51" s="249" t="s">
        <v>150</v>
      </c>
      <c r="C51" s="249">
        <v>2</v>
      </c>
      <c r="E51" s="249">
        <v>1</v>
      </c>
      <c r="F51" s="249">
        <v>2.8</v>
      </c>
      <c r="H51"/>
      <c r="I51"/>
      <c r="J51"/>
      <c r="K51" s="144"/>
    </row>
    <row r="52" spans="2:11" outlineLevel="1" x14ac:dyDescent="0.25">
      <c r="B52" s="249" t="s">
        <v>151</v>
      </c>
      <c r="C52" s="249">
        <v>12</v>
      </c>
      <c r="E52" s="249">
        <v>0.9</v>
      </c>
      <c r="F52" s="249">
        <v>15.12</v>
      </c>
      <c r="H52"/>
      <c r="I52"/>
      <c r="J52"/>
      <c r="K52" s="144"/>
    </row>
    <row r="53" spans="2:11" outlineLevel="1" x14ac:dyDescent="0.25">
      <c r="B53" s="249" t="s">
        <v>152</v>
      </c>
      <c r="C53" s="249">
        <v>11</v>
      </c>
      <c r="E53" s="249">
        <v>0.6</v>
      </c>
      <c r="F53" s="249">
        <v>9.24</v>
      </c>
      <c r="H53"/>
      <c r="I53"/>
      <c r="J53"/>
      <c r="K53" s="144"/>
    </row>
    <row r="54" spans="2:11" outlineLevel="1" x14ac:dyDescent="0.25">
      <c r="B54" s="249" t="s">
        <v>163</v>
      </c>
      <c r="C54" s="249">
        <v>1</v>
      </c>
      <c r="E54" s="249">
        <v>2</v>
      </c>
      <c r="F54" s="249">
        <v>2.8</v>
      </c>
      <c r="H54"/>
      <c r="I54"/>
      <c r="J54"/>
      <c r="K54" s="144"/>
    </row>
    <row r="55" spans="2:11" outlineLevel="1" x14ac:dyDescent="0.25">
      <c r="B55" s="249" t="s">
        <v>166</v>
      </c>
      <c r="C55" s="249">
        <v>2</v>
      </c>
      <c r="E55" s="249">
        <v>1.2</v>
      </c>
      <c r="F55" s="249">
        <v>3.36</v>
      </c>
      <c r="H55"/>
      <c r="I55"/>
      <c r="J55"/>
      <c r="K55" s="144"/>
    </row>
    <row r="56" spans="2:11" outlineLevel="1" x14ac:dyDescent="0.25">
      <c r="B56" s="249" t="s">
        <v>164</v>
      </c>
      <c r="C56" s="249">
        <v>1</v>
      </c>
      <c r="E56" s="249">
        <v>2</v>
      </c>
      <c r="F56" s="249">
        <v>2.8</v>
      </c>
      <c r="H56"/>
      <c r="I56"/>
      <c r="J56"/>
      <c r="K56" s="144"/>
    </row>
    <row r="57" spans="2:11" outlineLevel="1" x14ac:dyDescent="0.25">
      <c r="B57" s="249" t="s">
        <v>165</v>
      </c>
      <c r="C57" s="249">
        <v>1</v>
      </c>
      <c r="E57" s="249">
        <v>3</v>
      </c>
      <c r="F57" s="249">
        <v>4.2</v>
      </c>
      <c r="H57"/>
      <c r="I57"/>
      <c r="J57"/>
      <c r="K57" s="144"/>
    </row>
    <row r="58" spans="2:11" outlineLevel="1" x14ac:dyDescent="0.25">
      <c r="B58" s="249" t="s">
        <v>392</v>
      </c>
      <c r="F58" s="249">
        <v>84.42</v>
      </c>
      <c r="H58"/>
      <c r="I58"/>
      <c r="J58"/>
      <c r="K58" s="144"/>
    </row>
    <row r="59" spans="2:11" outlineLevel="1" x14ac:dyDescent="0.25">
      <c r="H59"/>
      <c r="I59"/>
      <c r="J59"/>
      <c r="K59" s="144"/>
    </row>
    <row r="60" spans="2:11" outlineLevel="1" x14ac:dyDescent="0.25">
      <c r="B60" s="250" t="s">
        <v>393</v>
      </c>
      <c r="C60" s="251"/>
      <c r="D60" s="251"/>
      <c r="E60" s="251"/>
      <c r="F60" s="251"/>
      <c r="G60" s="251"/>
      <c r="H60"/>
      <c r="I60"/>
      <c r="J60"/>
      <c r="K60" s="144"/>
    </row>
    <row r="61" spans="2:11" outlineLevel="1" x14ac:dyDescent="0.25">
      <c r="B61" s="249" t="s">
        <v>137</v>
      </c>
      <c r="C61" s="249" t="s">
        <v>33</v>
      </c>
      <c r="E61" s="249" t="s">
        <v>131</v>
      </c>
      <c r="F61" s="249" t="s">
        <v>153</v>
      </c>
      <c r="H61"/>
      <c r="I61"/>
      <c r="J61"/>
      <c r="K61" s="144"/>
    </row>
    <row r="62" spans="2:11" outlineLevel="1" x14ac:dyDescent="0.25">
      <c r="B62" s="249" t="s">
        <v>394</v>
      </c>
      <c r="C62" s="249">
        <v>1</v>
      </c>
      <c r="E62" s="249">
        <v>2</v>
      </c>
      <c r="F62" s="249">
        <v>2.8</v>
      </c>
      <c r="H62"/>
      <c r="I62"/>
      <c r="J62"/>
      <c r="K62" s="144"/>
    </row>
    <row r="63" spans="2:11" outlineLevel="1" x14ac:dyDescent="0.25">
      <c r="B63" s="249" t="s">
        <v>155</v>
      </c>
      <c r="C63" s="249">
        <v>6</v>
      </c>
      <c r="E63" s="249">
        <v>2.5</v>
      </c>
      <c r="F63" s="249">
        <v>21</v>
      </c>
      <c r="H63" s="253"/>
      <c r="I63"/>
      <c r="J63"/>
      <c r="K63" s="144"/>
    </row>
    <row r="64" spans="2:11" outlineLevel="1" x14ac:dyDescent="0.25">
      <c r="B64" s="249" t="s">
        <v>154</v>
      </c>
      <c r="C64" s="249">
        <v>37</v>
      </c>
      <c r="E64" s="249">
        <v>2</v>
      </c>
      <c r="F64" s="249">
        <v>103.6</v>
      </c>
      <c r="H64" s="253"/>
      <c r="I64"/>
      <c r="J64"/>
      <c r="K64" s="144"/>
    </row>
    <row r="65" spans="2:11" outlineLevel="1" x14ac:dyDescent="0.25">
      <c r="B65" s="249" t="s">
        <v>231</v>
      </c>
      <c r="C65" s="249">
        <v>4</v>
      </c>
      <c r="E65" s="249">
        <v>1.5</v>
      </c>
      <c r="F65" s="249">
        <v>8.4</v>
      </c>
      <c r="H65" s="253"/>
      <c r="I65"/>
      <c r="J65"/>
      <c r="K65" s="144"/>
    </row>
    <row r="66" spans="2:11" outlineLevel="1" x14ac:dyDescent="0.25">
      <c r="B66" s="249" t="s">
        <v>283</v>
      </c>
      <c r="C66" s="249">
        <v>4</v>
      </c>
      <c r="E66" s="249">
        <v>1.2</v>
      </c>
      <c r="F66" s="249">
        <v>6.72</v>
      </c>
      <c r="H66" s="253"/>
      <c r="I66"/>
      <c r="J66"/>
      <c r="K66" s="144"/>
    </row>
    <row r="67" spans="2:11" outlineLevel="1" x14ac:dyDescent="0.25">
      <c r="B67" s="249" t="s">
        <v>329</v>
      </c>
      <c r="C67" s="249">
        <v>4</v>
      </c>
      <c r="E67" s="249">
        <v>1.5</v>
      </c>
      <c r="F67" s="249">
        <v>8.4</v>
      </c>
      <c r="H67" s="253"/>
      <c r="I67"/>
      <c r="J67"/>
      <c r="K67" s="144"/>
    </row>
    <row r="68" spans="2:11" outlineLevel="1" x14ac:dyDescent="0.25">
      <c r="B68" s="249" t="s">
        <v>395</v>
      </c>
      <c r="C68" s="249">
        <v>5</v>
      </c>
      <c r="E68" s="249">
        <v>1.2</v>
      </c>
      <c r="F68" s="249">
        <v>8.4</v>
      </c>
      <c r="H68" s="253"/>
      <c r="I68"/>
      <c r="J68"/>
      <c r="K68" s="144"/>
    </row>
    <row r="69" spans="2:11" x14ac:dyDescent="0.25">
      <c r="B69" s="249" t="s">
        <v>396</v>
      </c>
      <c r="C69" s="249">
        <v>1</v>
      </c>
      <c r="E69" s="249">
        <v>2.2000000000000002</v>
      </c>
      <c r="F69" s="249">
        <v>3.08</v>
      </c>
    </row>
    <row r="70" spans="2:11" x14ac:dyDescent="0.25">
      <c r="B70" s="249" t="s">
        <v>397</v>
      </c>
      <c r="C70" s="249">
        <v>13</v>
      </c>
      <c r="E70" s="249">
        <v>1.2</v>
      </c>
      <c r="F70" s="249">
        <v>21.84</v>
      </c>
      <c r="H70" s="252"/>
    </row>
    <row r="71" spans="2:11" x14ac:dyDescent="0.25">
      <c r="B71" s="249" t="s">
        <v>399</v>
      </c>
      <c r="C71" s="249">
        <v>2</v>
      </c>
      <c r="E71" s="249">
        <v>1</v>
      </c>
      <c r="F71" s="249">
        <v>2.8</v>
      </c>
      <c r="H71" s="255"/>
    </row>
    <row r="72" spans="2:11" x14ac:dyDescent="0.25">
      <c r="B72" s="249" t="s">
        <v>398</v>
      </c>
      <c r="F72" s="249">
        <v>187.04</v>
      </c>
      <c r="H72" s="255"/>
    </row>
    <row r="73" spans="2:11" x14ac:dyDescent="0.25">
      <c r="H73" s="255"/>
    </row>
    <row r="74" spans="2:11" x14ac:dyDescent="0.25">
      <c r="B74" s="250" t="s">
        <v>156</v>
      </c>
      <c r="C74" s="251"/>
      <c r="D74" s="251"/>
      <c r="E74" s="251"/>
      <c r="F74" s="251"/>
      <c r="G74" s="251"/>
      <c r="H74" s="255"/>
    </row>
    <row r="75" spans="2:11" x14ac:dyDescent="0.25">
      <c r="B75" s="249" t="s">
        <v>137</v>
      </c>
      <c r="C75" s="249" t="s">
        <v>131</v>
      </c>
      <c r="D75" s="249" t="s">
        <v>132</v>
      </c>
      <c r="E75" s="249" t="s">
        <v>400</v>
      </c>
      <c r="F75" s="249" t="s">
        <v>133</v>
      </c>
      <c r="G75" s="249" t="s">
        <v>141</v>
      </c>
      <c r="H75" s="255"/>
    </row>
    <row r="76" spans="2:11" x14ac:dyDescent="0.25">
      <c r="B76" s="249" t="s">
        <v>394</v>
      </c>
      <c r="C76" s="249">
        <v>1.8</v>
      </c>
      <c r="D76" s="249">
        <v>1.1000000000000001</v>
      </c>
      <c r="E76" s="249">
        <v>0.9</v>
      </c>
      <c r="F76" s="249">
        <v>1.98</v>
      </c>
      <c r="G76" s="249">
        <v>1</v>
      </c>
      <c r="H76" s="255"/>
    </row>
    <row r="77" spans="2:11" x14ac:dyDescent="0.25">
      <c r="B77" s="249" t="s">
        <v>155</v>
      </c>
      <c r="C77" s="249">
        <v>2.5</v>
      </c>
      <c r="D77" s="249">
        <v>1.1000000000000001</v>
      </c>
      <c r="E77" s="249">
        <v>1</v>
      </c>
      <c r="F77" s="249">
        <v>19.25</v>
      </c>
      <c r="G77" s="249">
        <v>7</v>
      </c>
      <c r="H77" s="255"/>
    </row>
    <row r="78" spans="2:11" x14ac:dyDescent="0.25">
      <c r="B78" s="249" t="s">
        <v>154</v>
      </c>
      <c r="C78" s="249">
        <v>2</v>
      </c>
      <c r="D78" s="249">
        <v>1.1000000000000001</v>
      </c>
      <c r="E78" s="249">
        <v>0.8</v>
      </c>
      <c r="F78" s="249">
        <v>81.400000000000006</v>
      </c>
      <c r="G78" s="249">
        <v>37</v>
      </c>
      <c r="H78" s="255"/>
    </row>
    <row r="79" spans="2:11" x14ac:dyDescent="0.25">
      <c r="B79" s="249" t="s">
        <v>231</v>
      </c>
      <c r="C79" s="249">
        <v>1.5</v>
      </c>
      <c r="D79" s="249">
        <v>1.1000000000000001</v>
      </c>
      <c r="E79" s="249">
        <v>0.8</v>
      </c>
      <c r="F79" s="249">
        <v>6.6</v>
      </c>
      <c r="G79" s="249">
        <v>4</v>
      </c>
      <c r="H79" s="255"/>
    </row>
    <row r="80" spans="2:11" x14ac:dyDescent="0.25">
      <c r="B80" s="249" t="s">
        <v>283</v>
      </c>
      <c r="C80" s="249">
        <v>1.2</v>
      </c>
      <c r="D80" s="249">
        <v>1.1000000000000001</v>
      </c>
      <c r="E80" s="249">
        <v>1.1000000000000001</v>
      </c>
      <c r="F80" s="249">
        <v>5.28</v>
      </c>
      <c r="G80" s="249">
        <v>4</v>
      </c>
      <c r="H80" s="255"/>
    </row>
    <row r="81" spans="2:8" x14ac:dyDescent="0.25">
      <c r="B81" s="249" t="s">
        <v>329</v>
      </c>
      <c r="C81" s="249">
        <v>1.5</v>
      </c>
      <c r="D81" s="249">
        <v>1.1000000000000001</v>
      </c>
      <c r="E81" s="249">
        <v>1.5</v>
      </c>
      <c r="F81" s="249">
        <v>3.3</v>
      </c>
      <c r="G81" s="249">
        <v>2</v>
      </c>
      <c r="H81" s="255"/>
    </row>
    <row r="82" spans="2:8" x14ac:dyDescent="0.25">
      <c r="B82" s="249" t="s">
        <v>395</v>
      </c>
      <c r="C82" s="249">
        <v>2.2000000000000002</v>
      </c>
      <c r="D82" s="249">
        <v>1</v>
      </c>
      <c r="E82" s="249">
        <v>0.8</v>
      </c>
      <c r="F82" s="249">
        <v>2.2000000000000002</v>
      </c>
      <c r="G82" s="249">
        <v>1</v>
      </c>
      <c r="H82" s="255"/>
    </row>
    <row r="83" spans="2:8" x14ac:dyDescent="0.25">
      <c r="B83" s="249" t="s">
        <v>396</v>
      </c>
      <c r="C83" s="249">
        <v>1.2</v>
      </c>
      <c r="D83" s="249">
        <v>0.6</v>
      </c>
      <c r="E83" s="249">
        <v>1.6</v>
      </c>
      <c r="F83" s="249">
        <v>3.6</v>
      </c>
      <c r="G83" s="249">
        <v>5</v>
      </c>
      <c r="H83" s="255"/>
    </row>
    <row r="84" spans="2:8" x14ac:dyDescent="0.25">
      <c r="B84" s="249" t="s">
        <v>397</v>
      </c>
      <c r="C84" s="249">
        <v>1.2</v>
      </c>
      <c r="D84" s="249">
        <v>0.6</v>
      </c>
      <c r="E84" s="249">
        <v>1.6</v>
      </c>
      <c r="F84" s="249">
        <v>10.8</v>
      </c>
      <c r="G84" s="249">
        <v>15</v>
      </c>
      <c r="H84" s="255"/>
    </row>
    <row r="85" spans="2:8" x14ac:dyDescent="0.25">
      <c r="B85" s="249" t="s">
        <v>399</v>
      </c>
      <c r="C85" s="249">
        <v>1</v>
      </c>
      <c r="D85" s="249">
        <v>1.6</v>
      </c>
      <c r="E85" s="249">
        <v>0.6</v>
      </c>
      <c r="F85" s="249">
        <v>3.2</v>
      </c>
      <c r="G85" s="249">
        <v>2</v>
      </c>
      <c r="H85" s="255"/>
    </row>
    <row r="86" spans="2:8" x14ac:dyDescent="0.25">
      <c r="H86" s="252"/>
    </row>
    <row r="87" spans="2:8" x14ac:dyDescent="0.25">
      <c r="B87" s="250" t="s">
        <v>157</v>
      </c>
      <c r="C87" s="251"/>
      <c r="D87" s="251"/>
      <c r="E87" s="251"/>
      <c r="F87" s="251"/>
      <c r="G87" s="251"/>
      <c r="H87" s="255"/>
    </row>
    <row r="88" spans="2:8" x14ac:dyDescent="0.25">
      <c r="B88" s="249" t="s">
        <v>137</v>
      </c>
      <c r="C88" s="249" t="s">
        <v>33</v>
      </c>
      <c r="E88" s="249" t="s">
        <v>131</v>
      </c>
      <c r="F88" s="249" t="s">
        <v>136</v>
      </c>
      <c r="H88" s="255"/>
    </row>
    <row r="89" spans="2:8" x14ac:dyDescent="0.25">
      <c r="B89" s="249" t="s">
        <v>394</v>
      </c>
      <c r="C89" s="249">
        <v>1</v>
      </c>
      <c r="E89" s="249">
        <v>2</v>
      </c>
      <c r="F89" s="249">
        <v>2</v>
      </c>
      <c r="H89" s="255"/>
    </row>
    <row r="90" spans="2:8" x14ac:dyDescent="0.25">
      <c r="B90" s="249" t="s">
        <v>155</v>
      </c>
      <c r="C90" s="249">
        <v>6</v>
      </c>
      <c r="E90" s="249">
        <v>2.5</v>
      </c>
      <c r="F90" s="249">
        <v>15</v>
      </c>
      <c r="H90" s="255"/>
    </row>
    <row r="91" spans="2:8" x14ac:dyDescent="0.25">
      <c r="B91" s="249" t="s">
        <v>154</v>
      </c>
      <c r="C91" s="249">
        <v>37</v>
      </c>
      <c r="E91" s="249">
        <v>2</v>
      </c>
      <c r="F91" s="249">
        <v>74</v>
      </c>
      <c r="H91" s="255"/>
    </row>
    <row r="92" spans="2:8" x14ac:dyDescent="0.25">
      <c r="B92" s="249" t="s">
        <v>231</v>
      </c>
      <c r="C92" s="249">
        <v>4</v>
      </c>
      <c r="E92" s="249">
        <v>1.5</v>
      </c>
      <c r="F92" s="249">
        <v>6</v>
      </c>
      <c r="H92" s="255"/>
    </row>
    <row r="93" spans="2:8" x14ac:dyDescent="0.25">
      <c r="B93" s="249" t="s">
        <v>283</v>
      </c>
      <c r="C93" s="249">
        <v>4</v>
      </c>
      <c r="E93" s="249">
        <v>1.2</v>
      </c>
      <c r="F93" s="249">
        <v>4.8</v>
      </c>
      <c r="H93" s="255"/>
    </row>
    <row r="94" spans="2:8" x14ac:dyDescent="0.25">
      <c r="B94" s="249" t="s">
        <v>329</v>
      </c>
      <c r="C94" s="249">
        <v>4</v>
      </c>
      <c r="E94" s="249">
        <v>1.5</v>
      </c>
      <c r="F94" s="249">
        <v>6</v>
      </c>
      <c r="H94" s="255"/>
    </row>
    <row r="95" spans="2:8" x14ac:dyDescent="0.25">
      <c r="B95" s="249" t="s">
        <v>395</v>
      </c>
      <c r="C95" s="249">
        <v>5</v>
      </c>
      <c r="E95" s="249">
        <v>1.2</v>
      </c>
      <c r="F95" s="249">
        <v>6</v>
      </c>
      <c r="H95" s="255"/>
    </row>
    <row r="96" spans="2:8" x14ac:dyDescent="0.25">
      <c r="B96" s="249" t="s">
        <v>396</v>
      </c>
      <c r="C96" s="249">
        <v>1</v>
      </c>
      <c r="E96" s="249">
        <v>2.2000000000000002</v>
      </c>
      <c r="F96" s="249">
        <v>2.2000000000000002</v>
      </c>
      <c r="H96" s="255"/>
    </row>
    <row r="97" spans="2:10" x14ac:dyDescent="0.25">
      <c r="B97" s="249" t="s">
        <v>397</v>
      </c>
      <c r="C97" s="249">
        <v>13</v>
      </c>
      <c r="E97" s="249">
        <v>1.2</v>
      </c>
      <c r="F97" s="249">
        <v>15.6</v>
      </c>
      <c r="H97" s="255"/>
    </row>
    <row r="98" spans="2:10" x14ac:dyDescent="0.25">
      <c r="B98" s="249" t="s">
        <v>399</v>
      </c>
      <c r="C98" s="249">
        <v>2</v>
      </c>
      <c r="E98" s="249">
        <v>1</v>
      </c>
      <c r="F98" s="249">
        <v>2</v>
      </c>
      <c r="H98" s="255"/>
    </row>
    <row r="99" spans="2:10" x14ac:dyDescent="0.25">
      <c r="B99" s="249" t="s">
        <v>398</v>
      </c>
      <c r="F99" s="249">
        <v>133.6</v>
      </c>
      <c r="H99" s="255"/>
    </row>
    <row r="100" spans="2:10" x14ac:dyDescent="0.25">
      <c r="B100" s="249" t="s">
        <v>158</v>
      </c>
      <c r="H100"/>
      <c r="I100"/>
      <c r="J100" s="251"/>
    </row>
    <row r="101" spans="2:10" x14ac:dyDescent="0.25">
      <c r="B101" s="250" t="s">
        <v>140</v>
      </c>
      <c r="C101" s="251" t="s">
        <v>131</v>
      </c>
      <c r="D101" s="251" t="s">
        <v>132</v>
      </c>
      <c r="E101" s="251" t="s">
        <v>133</v>
      </c>
      <c r="F101" s="251" t="s">
        <v>141</v>
      </c>
      <c r="G101" s="251" t="s">
        <v>44</v>
      </c>
      <c r="H101"/>
      <c r="I101"/>
    </row>
    <row r="102" spans="2:10" x14ac:dyDescent="0.25">
      <c r="B102" s="249" t="s">
        <v>147</v>
      </c>
      <c r="C102" s="249">
        <v>0.6</v>
      </c>
      <c r="D102" s="249">
        <v>1.6</v>
      </c>
      <c r="E102" s="249">
        <v>8.64</v>
      </c>
      <c r="F102" s="249">
        <v>9</v>
      </c>
      <c r="G102" s="249" t="s">
        <v>461</v>
      </c>
      <c r="H102"/>
      <c r="I102"/>
    </row>
    <row r="103" spans="2:10" x14ac:dyDescent="0.25">
      <c r="B103" s="249" t="s">
        <v>148</v>
      </c>
      <c r="C103" s="249">
        <v>0.8</v>
      </c>
      <c r="D103" s="249">
        <v>2.1</v>
      </c>
      <c r="E103" s="249">
        <v>21.84</v>
      </c>
      <c r="F103" s="249">
        <v>13</v>
      </c>
      <c r="G103" s="254" t="s">
        <v>462</v>
      </c>
      <c r="H103"/>
      <c r="I103"/>
    </row>
    <row r="104" spans="2:10" x14ac:dyDescent="0.25">
      <c r="B104" s="249" t="s">
        <v>149</v>
      </c>
      <c r="C104" s="249">
        <v>0.9</v>
      </c>
      <c r="D104" s="249">
        <v>2.1</v>
      </c>
      <c r="E104" s="249">
        <v>5.67</v>
      </c>
      <c r="F104" s="249">
        <v>3</v>
      </c>
      <c r="G104" s="254" t="s">
        <v>463</v>
      </c>
      <c r="H104"/>
      <c r="I104"/>
    </row>
    <row r="105" spans="2:10" x14ac:dyDescent="0.25">
      <c r="B105" s="249" t="s">
        <v>150</v>
      </c>
      <c r="C105" s="249">
        <v>0.9</v>
      </c>
      <c r="D105" s="249">
        <v>2.1</v>
      </c>
      <c r="E105" s="249">
        <v>3.78</v>
      </c>
      <c r="F105" s="249">
        <v>2</v>
      </c>
      <c r="G105" s="254" t="s">
        <v>464</v>
      </c>
      <c r="H105"/>
      <c r="I105"/>
    </row>
    <row r="106" spans="2:10" x14ac:dyDescent="0.25">
      <c r="H106"/>
      <c r="I106"/>
    </row>
    <row r="107" spans="2:10" x14ac:dyDescent="0.25">
      <c r="B107" s="250" t="s">
        <v>159</v>
      </c>
      <c r="C107" s="251"/>
      <c r="D107" s="251"/>
      <c r="E107" s="251"/>
      <c r="F107" s="251"/>
      <c r="G107" s="251"/>
      <c r="H107"/>
      <c r="I107"/>
    </row>
    <row r="108" spans="2:10" x14ac:dyDescent="0.25">
      <c r="B108" s="249" t="s">
        <v>44</v>
      </c>
      <c r="C108" s="249" t="s">
        <v>133</v>
      </c>
      <c r="H108"/>
      <c r="I108"/>
    </row>
    <row r="109" spans="2:10" x14ac:dyDescent="0.25">
      <c r="B109" s="249" t="s">
        <v>410</v>
      </c>
      <c r="C109" s="249">
        <v>99.39</v>
      </c>
      <c r="H109"/>
      <c r="I109"/>
    </row>
    <row r="110" spans="2:10" x14ac:dyDescent="0.25">
      <c r="B110" s="249" t="s">
        <v>411</v>
      </c>
      <c r="C110" s="249">
        <v>906.12</v>
      </c>
      <c r="H110" s="255"/>
      <c r="I110"/>
    </row>
    <row r="111" spans="2:10" x14ac:dyDescent="0.25">
      <c r="B111" s="269" t="s">
        <v>401</v>
      </c>
      <c r="C111" s="269">
        <v>225.15</v>
      </c>
      <c r="D111" s="269"/>
      <c r="H111" s="252"/>
      <c r="I111"/>
    </row>
    <row r="112" spans="2:10" x14ac:dyDescent="0.25">
      <c r="B112" s="269" t="s">
        <v>412</v>
      </c>
      <c r="C112" s="269">
        <v>1952.21</v>
      </c>
      <c r="D112" s="269"/>
      <c r="H112" s="255"/>
      <c r="I112"/>
    </row>
    <row r="113" spans="2:9" x14ac:dyDescent="0.25">
      <c r="B113" s="269" t="s">
        <v>402</v>
      </c>
      <c r="C113" s="269">
        <v>133.56</v>
      </c>
      <c r="D113" s="269"/>
      <c r="H113" s="255"/>
      <c r="I113"/>
    </row>
    <row r="114" spans="2:9" x14ac:dyDescent="0.25">
      <c r="B114" s="249" t="s">
        <v>403</v>
      </c>
      <c r="C114" s="249">
        <v>950.74</v>
      </c>
      <c r="H114" s="255"/>
      <c r="I114"/>
    </row>
    <row r="115" spans="2:9" x14ac:dyDescent="0.25">
      <c r="B115" s="249" t="s">
        <v>413</v>
      </c>
      <c r="C115" s="249">
        <v>4267.17</v>
      </c>
      <c r="H115" s="255"/>
      <c r="I115" s="254"/>
    </row>
    <row r="116" spans="2:9" x14ac:dyDescent="0.25">
      <c r="H116" s="255"/>
    </row>
    <row r="117" spans="2:9" x14ac:dyDescent="0.25">
      <c r="B117" s="250" t="s">
        <v>414</v>
      </c>
      <c r="C117" s="251"/>
      <c r="D117" s="251"/>
      <c r="E117" s="251"/>
      <c r="F117" s="251"/>
      <c r="G117" s="251"/>
      <c r="H117" s="255"/>
    </row>
    <row r="118" spans="2:9" x14ac:dyDescent="0.25">
      <c r="B118" s="249" t="s">
        <v>113</v>
      </c>
      <c r="C118" s="249" t="s">
        <v>133</v>
      </c>
      <c r="H118" s="255"/>
    </row>
    <row r="119" spans="2:9" x14ac:dyDescent="0.25">
      <c r="B119" s="249" t="s">
        <v>357</v>
      </c>
      <c r="C119" s="249">
        <v>56.4</v>
      </c>
      <c r="H119" s="255"/>
    </row>
    <row r="120" spans="2:9" x14ac:dyDescent="0.25">
      <c r="B120" s="249" t="s">
        <v>328</v>
      </c>
      <c r="C120" s="249">
        <v>114.42</v>
      </c>
      <c r="H120" s="255"/>
    </row>
    <row r="121" spans="2:9" x14ac:dyDescent="0.25">
      <c r="B121" s="249" t="s">
        <v>364</v>
      </c>
      <c r="C121" s="249">
        <v>49.3</v>
      </c>
      <c r="H121" s="255"/>
    </row>
    <row r="122" spans="2:9" x14ac:dyDescent="0.25">
      <c r="B122" s="249" t="s">
        <v>365</v>
      </c>
      <c r="C122" s="249">
        <v>39.6</v>
      </c>
      <c r="H122" s="255"/>
    </row>
    <row r="123" spans="2:9" x14ac:dyDescent="0.25">
      <c r="B123" s="249" t="s">
        <v>366</v>
      </c>
      <c r="C123" s="249">
        <v>47.7</v>
      </c>
      <c r="H123" s="255"/>
    </row>
    <row r="124" spans="2:9" x14ac:dyDescent="0.25">
      <c r="B124" s="249" t="s">
        <v>367</v>
      </c>
      <c r="C124" s="249">
        <v>45.9</v>
      </c>
      <c r="H124" s="255"/>
    </row>
    <row r="125" spans="2:9" x14ac:dyDescent="0.25">
      <c r="B125" s="249" t="s">
        <v>368</v>
      </c>
      <c r="C125" s="249">
        <v>51.82</v>
      </c>
      <c r="H125" s="252"/>
    </row>
    <row r="126" spans="2:9" x14ac:dyDescent="0.25">
      <c r="B126" s="249" t="s">
        <v>369</v>
      </c>
      <c r="C126" s="249">
        <v>63</v>
      </c>
      <c r="H126"/>
    </row>
    <row r="127" spans="2:9" x14ac:dyDescent="0.25">
      <c r="B127" s="249" t="s">
        <v>370</v>
      </c>
      <c r="C127" s="249">
        <v>63</v>
      </c>
      <c r="H127"/>
    </row>
    <row r="128" spans="2:9" x14ac:dyDescent="0.25">
      <c r="B128" s="249" t="s">
        <v>371</v>
      </c>
      <c r="C128" s="249">
        <v>66.95</v>
      </c>
      <c r="H128"/>
    </row>
    <row r="129" spans="2:8" x14ac:dyDescent="0.25">
      <c r="B129" s="249" t="s">
        <v>372</v>
      </c>
      <c r="C129" s="249">
        <v>50.34</v>
      </c>
      <c r="H129"/>
    </row>
    <row r="130" spans="2:8" x14ac:dyDescent="0.25">
      <c r="B130" s="249" t="s">
        <v>373</v>
      </c>
      <c r="C130" s="249">
        <v>50.92</v>
      </c>
      <c r="H130"/>
    </row>
    <row r="131" spans="2:8" x14ac:dyDescent="0.25">
      <c r="B131" s="249" t="s">
        <v>374</v>
      </c>
      <c r="C131" s="249">
        <v>63.02</v>
      </c>
      <c r="H131"/>
    </row>
    <row r="132" spans="2:8" x14ac:dyDescent="0.25">
      <c r="B132" s="249" t="s">
        <v>375</v>
      </c>
      <c r="C132" s="249">
        <v>56.77</v>
      </c>
      <c r="H132"/>
    </row>
    <row r="133" spans="2:8" x14ac:dyDescent="0.25">
      <c r="B133" s="249" t="s">
        <v>376</v>
      </c>
      <c r="C133" s="249">
        <v>43.5</v>
      </c>
      <c r="H133"/>
    </row>
    <row r="134" spans="2:8" x14ac:dyDescent="0.25">
      <c r="B134" s="249" t="s">
        <v>377</v>
      </c>
      <c r="C134" s="249">
        <v>46.33</v>
      </c>
      <c r="H134"/>
    </row>
    <row r="135" spans="2:8" x14ac:dyDescent="0.25">
      <c r="B135" s="249" t="s">
        <v>378</v>
      </c>
      <c r="C135" s="249">
        <v>45.1</v>
      </c>
      <c r="H135"/>
    </row>
    <row r="136" spans="2:8" x14ac:dyDescent="0.25">
      <c r="B136" s="249" t="s">
        <v>379</v>
      </c>
      <c r="C136" s="249">
        <v>44.68</v>
      </c>
      <c r="H136"/>
    </row>
    <row r="137" spans="2:8" x14ac:dyDescent="0.25">
      <c r="B137" s="249" t="s">
        <v>380</v>
      </c>
      <c r="C137" s="249">
        <v>45.1</v>
      </c>
      <c r="H137"/>
    </row>
    <row r="138" spans="2:8" x14ac:dyDescent="0.25">
      <c r="B138" s="249" t="s">
        <v>381</v>
      </c>
      <c r="C138" s="249">
        <v>44.68</v>
      </c>
      <c r="H138"/>
    </row>
    <row r="139" spans="2:8" x14ac:dyDescent="0.25">
      <c r="B139" s="249" t="s">
        <v>382</v>
      </c>
      <c r="C139" s="249">
        <v>27.3</v>
      </c>
      <c r="H139" s="252"/>
    </row>
    <row r="140" spans="2:8" x14ac:dyDescent="0.25">
      <c r="B140" s="249" t="s">
        <v>383</v>
      </c>
      <c r="C140" s="249">
        <v>18</v>
      </c>
      <c r="H140" s="255"/>
    </row>
    <row r="141" spans="2:8" x14ac:dyDescent="0.25">
      <c r="B141" s="249" t="s">
        <v>384</v>
      </c>
      <c r="C141" s="249">
        <v>43</v>
      </c>
      <c r="H141" s="255"/>
    </row>
    <row r="142" spans="2:8" x14ac:dyDescent="0.25">
      <c r="B142" s="249" t="s">
        <v>389</v>
      </c>
      <c r="C142" s="249">
        <v>34.65</v>
      </c>
      <c r="H142" s="255"/>
    </row>
    <row r="143" spans="2:8" x14ac:dyDescent="0.25">
      <c r="B143" s="249" t="s">
        <v>415</v>
      </c>
      <c r="C143" s="249">
        <v>1211.47</v>
      </c>
      <c r="H143" s="255"/>
    </row>
    <row r="145" spans="2:8" x14ac:dyDescent="0.25">
      <c r="B145" s="250" t="s">
        <v>416</v>
      </c>
      <c r="C145" s="251"/>
      <c r="D145" s="251"/>
      <c r="E145" s="251"/>
      <c r="F145" s="251"/>
      <c r="G145" s="251"/>
    </row>
    <row r="146" spans="2:8" x14ac:dyDescent="0.25">
      <c r="B146" s="249" t="s">
        <v>113</v>
      </c>
      <c r="C146" s="249" t="s">
        <v>133</v>
      </c>
      <c r="D146" s="249" t="s">
        <v>138</v>
      </c>
      <c r="H146" s="255"/>
    </row>
    <row r="147" spans="2:8" x14ac:dyDescent="0.25">
      <c r="B147" s="249" t="s">
        <v>344</v>
      </c>
      <c r="C147" s="249">
        <v>2.95</v>
      </c>
      <c r="D147" s="249">
        <v>6.87</v>
      </c>
      <c r="H147" s="255"/>
    </row>
    <row r="148" spans="2:8" x14ac:dyDescent="0.25">
      <c r="B148" s="249" t="s">
        <v>345</v>
      </c>
      <c r="C148" s="249">
        <v>2.89</v>
      </c>
      <c r="D148" s="249">
        <v>6.8</v>
      </c>
    </row>
    <row r="149" spans="2:8" x14ac:dyDescent="0.25">
      <c r="B149" s="249" t="s">
        <v>346</v>
      </c>
      <c r="C149" s="249">
        <v>2.95</v>
      </c>
      <c r="D149" s="249">
        <v>6.87</v>
      </c>
      <c r="H149" s="252"/>
    </row>
    <row r="150" spans="2:8" x14ac:dyDescent="0.25">
      <c r="B150" s="249" t="s">
        <v>347</v>
      </c>
      <c r="C150" s="249">
        <v>2.89</v>
      </c>
      <c r="D150" s="249">
        <v>6.8</v>
      </c>
    </row>
    <row r="151" spans="2:8" x14ac:dyDescent="0.25">
      <c r="B151" s="249" t="s">
        <v>348</v>
      </c>
      <c r="C151" s="249">
        <v>2.89</v>
      </c>
      <c r="D151" s="249">
        <v>6.8</v>
      </c>
    </row>
    <row r="152" spans="2:8" x14ac:dyDescent="0.25">
      <c r="B152" s="249" t="s">
        <v>349</v>
      </c>
      <c r="C152" s="249">
        <v>2.95</v>
      </c>
      <c r="D152" s="249">
        <v>6.87</v>
      </c>
    </row>
    <row r="153" spans="2:8" x14ac:dyDescent="0.25">
      <c r="B153" s="249" t="s">
        <v>350</v>
      </c>
      <c r="C153" s="249">
        <v>2.89</v>
      </c>
      <c r="D153" s="249">
        <v>6.8</v>
      </c>
    </row>
    <row r="154" spans="2:8" x14ac:dyDescent="0.25">
      <c r="B154" s="249" t="s">
        <v>351</v>
      </c>
      <c r="C154" s="249">
        <v>3.21</v>
      </c>
      <c r="D154" s="249">
        <v>7.17</v>
      </c>
    </row>
    <row r="155" spans="2:8" x14ac:dyDescent="0.25">
      <c r="B155" s="249" t="s">
        <v>352</v>
      </c>
      <c r="C155" s="249">
        <v>3.01</v>
      </c>
      <c r="D155" s="249">
        <v>6.94</v>
      </c>
    </row>
    <row r="156" spans="2:8" x14ac:dyDescent="0.25">
      <c r="B156" s="249" t="s">
        <v>353</v>
      </c>
      <c r="C156" s="249">
        <v>3.34</v>
      </c>
      <c r="D156" s="249">
        <v>7.31</v>
      </c>
    </row>
    <row r="157" spans="2:8" x14ac:dyDescent="0.25">
      <c r="B157" s="249" t="s">
        <v>417</v>
      </c>
      <c r="C157" s="249">
        <v>103.31</v>
      </c>
      <c r="D157" s="249">
        <v>89.34</v>
      </c>
    </row>
    <row r="158" spans="2:8" x14ac:dyDescent="0.25">
      <c r="B158" s="249" t="s">
        <v>354</v>
      </c>
      <c r="C158" s="249">
        <v>74.430000000000007</v>
      </c>
      <c r="D158" s="249">
        <v>77.3</v>
      </c>
    </row>
    <row r="159" spans="2:8" x14ac:dyDescent="0.25">
      <c r="B159" s="249" t="s">
        <v>355</v>
      </c>
      <c r="C159" s="249">
        <v>45.73</v>
      </c>
      <c r="D159" s="249">
        <v>27.82</v>
      </c>
    </row>
    <row r="160" spans="2:8" x14ac:dyDescent="0.25">
      <c r="B160" s="249" t="s">
        <v>356</v>
      </c>
      <c r="C160" s="249">
        <v>12.74</v>
      </c>
      <c r="D160" s="249">
        <v>14.28</v>
      </c>
    </row>
    <row r="161" spans="2:7" x14ac:dyDescent="0.25">
      <c r="B161" s="249" t="s">
        <v>326</v>
      </c>
      <c r="C161" s="249">
        <v>10.92</v>
      </c>
      <c r="D161" s="249">
        <v>13.28</v>
      </c>
    </row>
    <row r="162" spans="2:7" x14ac:dyDescent="0.25">
      <c r="B162" s="249" t="s">
        <v>359</v>
      </c>
      <c r="C162" s="249">
        <v>153</v>
      </c>
      <c r="D162" s="249">
        <v>100.89</v>
      </c>
    </row>
    <row r="163" spans="2:7" x14ac:dyDescent="0.25">
      <c r="B163" s="249" t="s">
        <v>360</v>
      </c>
      <c r="C163" s="249">
        <v>3.75</v>
      </c>
      <c r="D163" s="249">
        <v>8</v>
      </c>
    </row>
    <row r="164" spans="2:7" x14ac:dyDescent="0.25">
      <c r="B164" s="249" t="s">
        <v>361</v>
      </c>
      <c r="C164" s="249">
        <v>3.74</v>
      </c>
      <c r="D164" s="249">
        <v>7.99</v>
      </c>
    </row>
    <row r="165" spans="2:7" x14ac:dyDescent="0.25">
      <c r="B165" s="249" t="s">
        <v>363</v>
      </c>
      <c r="C165" s="249">
        <v>117.7</v>
      </c>
      <c r="D165" s="249">
        <v>43.93</v>
      </c>
    </row>
    <row r="166" spans="2:7" x14ac:dyDescent="0.25">
      <c r="B166" s="249" t="s">
        <v>385</v>
      </c>
      <c r="C166" s="249">
        <v>4.2</v>
      </c>
      <c r="D166" s="249">
        <v>8.1999999999999993</v>
      </c>
    </row>
    <row r="167" spans="2:7" x14ac:dyDescent="0.25">
      <c r="B167" s="249" t="s">
        <v>386</v>
      </c>
      <c r="C167" s="249">
        <v>4.32</v>
      </c>
      <c r="D167" s="249">
        <v>8.32</v>
      </c>
    </row>
    <row r="168" spans="2:7" x14ac:dyDescent="0.25">
      <c r="B168" s="249" t="s">
        <v>387</v>
      </c>
      <c r="C168" s="249">
        <v>18.920000000000002</v>
      </c>
      <c r="D168" s="249">
        <v>20.399999999999999</v>
      </c>
    </row>
    <row r="169" spans="2:7" x14ac:dyDescent="0.25">
      <c r="B169" s="249" t="s">
        <v>388</v>
      </c>
      <c r="C169" s="249">
        <v>26.37</v>
      </c>
      <c r="D169" s="249">
        <v>23.6</v>
      </c>
    </row>
    <row r="170" spans="2:7" x14ac:dyDescent="0.25">
      <c r="B170" s="249" t="s">
        <v>281</v>
      </c>
      <c r="C170" s="249">
        <v>5.51</v>
      </c>
      <c r="D170" s="249">
        <v>9.6</v>
      </c>
    </row>
    <row r="171" spans="2:7" x14ac:dyDescent="0.25">
      <c r="B171" s="249" t="s">
        <v>282</v>
      </c>
      <c r="C171" s="249">
        <v>5.51</v>
      </c>
      <c r="D171" s="249">
        <v>9.6</v>
      </c>
    </row>
    <row r="172" spans="2:7" x14ac:dyDescent="0.25">
      <c r="B172" s="249" t="s">
        <v>390</v>
      </c>
      <c r="C172" s="249">
        <v>5.0999999999999996</v>
      </c>
      <c r="D172" s="249">
        <v>10.08</v>
      </c>
    </row>
    <row r="173" spans="2:7" x14ac:dyDescent="0.25">
      <c r="B173" s="249" t="s">
        <v>418</v>
      </c>
      <c r="C173" s="249">
        <v>625.24</v>
      </c>
      <c r="D173" s="249">
        <v>541.89</v>
      </c>
    </row>
    <row r="176" spans="2:7" x14ac:dyDescent="0.25">
      <c r="B176" s="250" t="s">
        <v>419</v>
      </c>
      <c r="C176" s="251"/>
      <c r="D176" s="251"/>
      <c r="E176" s="251"/>
      <c r="F176" s="251"/>
      <c r="G176" s="251"/>
    </row>
    <row r="177" spans="2:8" x14ac:dyDescent="0.25">
      <c r="B177" s="249" t="s">
        <v>113</v>
      </c>
      <c r="C177" s="249" t="s">
        <v>133</v>
      </c>
      <c r="E177" s="249" t="s">
        <v>138</v>
      </c>
      <c r="F177" s="249" t="s">
        <v>420</v>
      </c>
      <c r="G177" s="249" t="s">
        <v>162</v>
      </c>
      <c r="H177" s="252"/>
    </row>
    <row r="178" spans="2:8" x14ac:dyDescent="0.25">
      <c r="B178" s="249" t="s">
        <v>344</v>
      </c>
      <c r="C178" s="249">
        <v>2.95</v>
      </c>
      <c r="E178" s="249">
        <v>6.87</v>
      </c>
      <c r="F178" s="249">
        <v>12.37</v>
      </c>
      <c r="G178" s="249">
        <v>1.78</v>
      </c>
    </row>
    <row r="179" spans="2:8" x14ac:dyDescent="0.25">
      <c r="B179" s="249" t="s">
        <v>345</v>
      </c>
      <c r="C179" s="249">
        <v>2.89</v>
      </c>
      <c r="E179" s="249">
        <v>6.8</v>
      </c>
      <c r="F179" s="249">
        <v>12.24</v>
      </c>
      <c r="G179" s="249">
        <v>1.78</v>
      </c>
    </row>
    <row r="180" spans="2:8" x14ac:dyDescent="0.25">
      <c r="B180" s="249" t="s">
        <v>346</v>
      </c>
      <c r="C180" s="249">
        <v>2.95</v>
      </c>
      <c r="E180" s="249">
        <v>6.87</v>
      </c>
      <c r="F180" s="249">
        <v>12.37</v>
      </c>
      <c r="G180" s="249">
        <v>1.78</v>
      </c>
    </row>
    <row r="181" spans="2:8" x14ac:dyDescent="0.25">
      <c r="B181" s="249" t="s">
        <v>347</v>
      </c>
      <c r="C181" s="249">
        <v>2.89</v>
      </c>
      <c r="E181" s="249">
        <v>6.8</v>
      </c>
      <c r="F181" s="249">
        <v>12.24</v>
      </c>
      <c r="G181" s="249">
        <v>1.78</v>
      </c>
    </row>
    <row r="182" spans="2:8" x14ac:dyDescent="0.25">
      <c r="B182" s="249" t="s">
        <v>348</v>
      </c>
      <c r="C182" s="249">
        <v>2.89</v>
      </c>
      <c r="E182" s="249">
        <v>6.8</v>
      </c>
      <c r="F182" s="249">
        <v>12.24</v>
      </c>
      <c r="G182" s="249">
        <v>1.78</v>
      </c>
    </row>
    <row r="183" spans="2:8" x14ac:dyDescent="0.25">
      <c r="B183" s="249" t="s">
        <v>349</v>
      </c>
      <c r="C183" s="249">
        <v>2.95</v>
      </c>
      <c r="E183" s="249">
        <v>6.87</v>
      </c>
      <c r="F183" s="249">
        <v>12.37</v>
      </c>
      <c r="G183" s="249">
        <v>1.78</v>
      </c>
    </row>
    <row r="184" spans="2:8" x14ac:dyDescent="0.25">
      <c r="B184" s="249" t="s">
        <v>350</v>
      </c>
      <c r="C184" s="249">
        <v>2.89</v>
      </c>
      <c r="E184" s="249">
        <v>6.8</v>
      </c>
      <c r="F184" s="249">
        <v>12.24</v>
      </c>
      <c r="G184" s="249">
        <v>1.78</v>
      </c>
    </row>
    <row r="185" spans="2:8" x14ac:dyDescent="0.25">
      <c r="B185" s="249" t="s">
        <v>351</v>
      </c>
      <c r="C185" s="249">
        <v>3.21</v>
      </c>
      <c r="E185" s="249">
        <v>7.17</v>
      </c>
      <c r="F185" s="249">
        <v>12.91</v>
      </c>
      <c r="G185" s="249">
        <v>1.78</v>
      </c>
    </row>
    <row r="186" spans="2:8" x14ac:dyDescent="0.25">
      <c r="B186" s="249" t="s">
        <v>352</v>
      </c>
      <c r="C186" s="249">
        <v>3.01</v>
      </c>
      <c r="E186" s="249">
        <v>6.94</v>
      </c>
      <c r="F186" s="249">
        <v>12.49</v>
      </c>
      <c r="G186" s="249">
        <v>1.78</v>
      </c>
    </row>
    <row r="187" spans="2:8" x14ac:dyDescent="0.25">
      <c r="B187" s="249" t="s">
        <v>353</v>
      </c>
      <c r="C187" s="249">
        <v>3.34</v>
      </c>
      <c r="E187" s="249">
        <v>7.31</v>
      </c>
      <c r="F187" s="249">
        <v>13.16</v>
      </c>
      <c r="G187" s="249">
        <v>1.78</v>
      </c>
    </row>
    <row r="188" spans="2:8" x14ac:dyDescent="0.25">
      <c r="B188" s="249" t="s">
        <v>354</v>
      </c>
      <c r="C188" s="249">
        <v>74.430000000000007</v>
      </c>
      <c r="E188" s="249">
        <v>77.3</v>
      </c>
      <c r="F188" s="249">
        <v>139.13999999999999</v>
      </c>
      <c r="G188" s="249">
        <v>7.72</v>
      </c>
    </row>
    <row r="189" spans="2:8" x14ac:dyDescent="0.25">
      <c r="B189" s="249" t="s">
        <v>355</v>
      </c>
      <c r="C189" s="249">
        <v>45.73</v>
      </c>
      <c r="E189" s="249">
        <v>27.82</v>
      </c>
      <c r="F189" s="249">
        <v>50.07</v>
      </c>
      <c r="G189" s="249">
        <v>1.44</v>
      </c>
    </row>
    <row r="190" spans="2:8" x14ac:dyDescent="0.25">
      <c r="B190" s="249" t="s">
        <v>356</v>
      </c>
      <c r="C190" s="249">
        <v>12.74</v>
      </c>
      <c r="E190" s="249">
        <v>14.28</v>
      </c>
      <c r="F190" s="249">
        <v>25.71</v>
      </c>
      <c r="G190" s="249">
        <v>1.44</v>
      </c>
    </row>
    <row r="191" spans="2:8" x14ac:dyDescent="0.25">
      <c r="B191" s="249" t="s">
        <v>326</v>
      </c>
      <c r="C191" s="249">
        <v>10.92</v>
      </c>
      <c r="E191" s="249">
        <v>13.28</v>
      </c>
      <c r="F191" s="249">
        <v>23.91</v>
      </c>
      <c r="G191" s="249">
        <v>2.028</v>
      </c>
    </row>
    <row r="192" spans="2:8" x14ac:dyDescent="0.25">
      <c r="B192" s="249" t="s">
        <v>360</v>
      </c>
      <c r="C192" s="249">
        <v>3.75</v>
      </c>
      <c r="E192" s="249">
        <v>8</v>
      </c>
      <c r="F192" s="249">
        <v>14.4</v>
      </c>
      <c r="G192" s="249">
        <v>1.62</v>
      </c>
    </row>
    <row r="193" spans="2:8" x14ac:dyDescent="0.25">
      <c r="B193" s="249" t="s">
        <v>361</v>
      </c>
      <c r="C193" s="249">
        <v>3.74</v>
      </c>
      <c r="E193" s="249">
        <v>7.99</v>
      </c>
      <c r="F193" s="249">
        <v>14.39</v>
      </c>
      <c r="G193" s="249">
        <v>1.62</v>
      </c>
    </row>
    <row r="194" spans="2:8" x14ac:dyDescent="0.25">
      <c r="B194" s="249" t="s">
        <v>385</v>
      </c>
      <c r="C194" s="249">
        <v>4.2</v>
      </c>
      <c r="E194" s="249">
        <v>8.1999999999999993</v>
      </c>
      <c r="F194" s="249">
        <v>14.76</v>
      </c>
      <c r="G194" s="249">
        <v>1.78</v>
      </c>
    </row>
    <row r="195" spans="2:8" x14ac:dyDescent="0.25">
      <c r="B195" s="249" t="s">
        <v>386</v>
      </c>
      <c r="C195" s="249">
        <v>4.32</v>
      </c>
      <c r="E195" s="249">
        <v>8.32</v>
      </c>
      <c r="F195" s="249">
        <v>14.98</v>
      </c>
      <c r="G195" s="249">
        <v>1.78</v>
      </c>
    </row>
    <row r="196" spans="2:8" x14ac:dyDescent="0.25">
      <c r="B196" s="249" t="s">
        <v>387</v>
      </c>
      <c r="C196" s="249">
        <v>18.920000000000002</v>
      </c>
      <c r="E196" s="249">
        <v>20.399999999999999</v>
      </c>
      <c r="F196" s="249">
        <v>36.72</v>
      </c>
      <c r="G196" s="249">
        <v>2.52</v>
      </c>
    </row>
    <row r="197" spans="2:8" x14ac:dyDescent="0.25">
      <c r="B197" s="249" t="s">
        <v>388</v>
      </c>
      <c r="C197" s="249">
        <v>26.37</v>
      </c>
      <c r="E197" s="249">
        <v>23.6</v>
      </c>
      <c r="F197" s="249">
        <v>42.48</v>
      </c>
      <c r="G197" s="249">
        <v>2.52</v>
      </c>
    </row>
    <row r="198" spans="2:8" x14ac:dyDescent="0.25">
      <c r="B198" s="249" t="s">
        <v>281</v>
      </c>
      <c r="C198" s="249">
        <v>5.51</v>
      </c>
      <c r="E198" s="249">
        <v>9.6</v>
      </c>
      <c r="F198" s="249">
        <v>17.28</v>
      </c>
      <c r="G198" s="249">
        <v>1.78</v>
      </c>
    </row>
    <row r="199" spans="2:8" x14ac:dyDescent="0.25">
      <c r="B199" s="249" t="s">
        <v>282</v>
      </c>
      <c r="C199" s="249">
        <v>5.51</v>
      </c>
      <c r="E199" s="249">
        <v>9.6</v>
      </c>
      <c r="F199" s="249">
        <v>17.28</v>
      </c>
      <c r="G199" s="249">
        <v>1.78</v>
      </c>
    </row>
    <row r="200" spans="2:8" x14ac:dyDescent="0.25">
      <c r="B200" s="249" t="s">
        <v>390</v>
      </c>
      <c r="C200" s="249">
        <v>5.0999999999999996</v>
      </c>
      <c r="E200" s="249">
        <v>10.08</v>
      </c>
      <c r="F200" s="249">
        <v>18.149999999999999</v>
      </c>
      <c r="G200" s="249">
        <v>1.6</v>
      </c>
    </row>
    <row r="201" spans="2:8" x14ac:dyDescent="0.25">
      <c r="B201" s="249" t="s">
        <v>145</v>
      </c>
    </row>
    <row r="204" spans="2:8" x14ac:dyDescent="0.25">
      <c r="B204" s="250" t="s">
        <v>421</v>
      </c>
      <c r="C204" s="251"/>
      <c r="D204" s="251"/>
      <c r="E204" s="251"/>
      <c r="F204" s="251"/>
      <c r="G204" s="251"/>
    </row>
    <row r="205" spans="2:8" x14ac:dyDescent="0.25">
      <c r="B205" s="249" t="s">
        <v>113</v>
      </c>
      <c r="C205" s="249" t="s">
        <v>138</v>
      </c>
      <c r="D205" s="249" t="s">
        <v>133</v>
      </c>
    </row>
    <row r="206" spans="2:8" x14ac:dyDescent="0.25">
      <c r="B206" s="249" t="s">
        <v>344</v>
      </c>
      <c r="C206" s="249">
        <v>6.87</v>
      </c>
      <c r="D206" s="249">
        <v>2.95</v>
      </c>
    </row>
    <row r="207" spans="2:8" x14ac:dyDescent="0.25">
      <c r="B207" s="249" t="s">
        <v>345</v>
      </c>
      <c r="C207" s="249">
        <v>6.8</v>
      </c>
      <c r="D207" s="249">
        <v>2.89</v>
      </c>
    </row>
    <row r="208" spans="2:8" x14ac:dyDescent="0.25">
      <c r="B208" s="249" t="s">
        <v>346</v>
      </c>
      <c r="C208" s="249">
        <v>6.87</v>
      </c>
      <c r="D208" s="249">
        <v>2.95</v>
      </c>
      <c r="H208" s="252"/>
    </row>
    <row r="209" spans="2:8" x14ac:dyDescent="0.25">
      <c r="B209" s="249" t="s">
        <v>347</v>
      </c>
      <c r="C209" s="249">
        <v>6.8</v>
      </c>
      <c r="D209" s="249">
        <v>2.89</v>
      </c>
      <c r="H209" s="254" t="s">
        <v>139</v>
      </c>
    </row>
    <row r="210" spans="2:8" x14ac:dyDescent="0.25">
      <c r="B210" s="249" t="s">
        <v>348</v>
      </c>
      <c r="C210" s="249">
        <v>6.8</v>
      </c>
      <c r="D210" s="249">
        <v>2.89</v>
      </c>
      <c r="H210" s="254">
        <v>10.59</v>
      </c>
    </row>
    <row r="211" spans="2:8" x14ac:dyDescent="0.25">
      <c r="B211" s="249" t="s">
        <v>349</v>
      </c>
      <c r="C211" s="249">
        <v>6.87</v>
      </c>
      <c r="D211" s="249">
        <v>2.95</v>
      </c>
      <c r="H211" s="254">
        <v>10.46</v>
      </c>
    </row>
    <row r="212" spans="2:8" x14ac:dyDescent="0.25">
      <c r="B212" s="249" t="s">
        <v>350</v>
      </c>
      <c r="C212" s="249">
        <v>6.8</v>
      </c>
      <c r="D212" s="249">
        <v>2.89</v>
      </c>
      <c r="H212" s="254">
        <v>10.59</v>
      </c>
    </row>
    <row r="213" spans="2:8" x14ac:dyDescent="0.25">
      <c r="B213" s="249" t="s">
        <v>351</v>
      </c>
      <c r="C213" s="249">
        <v>7.17</v>
      </c>
      <c r="D213" s="249">
        <v>3.21</v>
      </c>
      <c r="H213" s="254">
        <v>10.46</v>
      </c>
    </row>
    <row r="214" spans="2:8" x14ac:dyDescent="0.25">
      <c r="B214" s="249" t="s">
        <v>352</v>
      </c>
      <c r="C214" s="249">
        <v>6.94</v>
      </c>
      <c r="D214" s="249">
        <v>3.01</v>
      </c>
      <c r="H214" s="254">
        <v>10.46</v>
      </c>
    </row>
    <row r="215" spans="2:8" x14ac:dyDescent="0.25">
      <c r="B215" s="249" t="s">
        <v>353</v>
      </c>
      <c r="C215" s="249">
        <v>7.31</v>
      </c>
      <c r="D215" s="249">
        <v>3.34</v>
      </c>
      <c r="H215" s="254">
        <v>10.59</v>
      </c>
    </row>
    <row r="216" spans="2:8" x14ac:dyDescent="0.25">
      <c r="B216" s="249" t="s">
        <v>355</v>
      </c>
      <c r="C216" s="249">
        <v>27.82</v>
      </c>
      <c r="D216" s="249">
        <v>45.73</v>
      </c>
      <c r="H216" s="254">
        <v>10.46</v>
      </c>
    </row>
    <row r="217" spans="2:8" x14ac:dyDescent="0.25">
      <c r="B217" s="249" t="s">
        <v>356</v>
      </c>
      <c r="C217" s="249">
        <v>14.28</v>
      </c>
      <c r="D217" s="249">
        <v>12.74</v>
      </c>
      <c r="H217" s="254">
        <v>11.13</v>
      </c>
    </row>
    <row r="218" spans="2:8" x14ac:dyDescent="0.25">
      <c r="B218" s="249" t="s">
        <v>326</v>
      </c>
      <c r="C218" s="249">
        <v>13.28</v>
      </c>
      <c r="D218" s="249">
        <v>10.92</v>
      </c>
      <c r="H218" s="254">
        <v>10.71</v>
      </c>
    </row>
    <row r="219" spans="2:8" x14ac:dyDescent="0.25">
      <c r="B219" s="249" t="s">
        <v>357</v>
      </c>
      <c r="C219" s="249">
        <v>30.8</v>
      </c>
      <c r="D219" s="249">
        <v>56.4</v>
      </c>
      <c r="H219" s="254">
        <v>11.38</v>
      </c>
    </row>
    <row r="220" spans="2:8" x14ac:dyDescent="0.25">
      <c r="B220" s="249" t="s">
        <v>360</v>
      </c>
      <c r="C220" s="249">
        <v>8</v>
      </c>
      <c r="D220" s="249">
        <v>3.75</v>
      </c>
      <c r="H220" s="254">
        <v>131.41999999999999</v>
      </c>
    </row>
    <row r="221" spans="2:8" x14ac:dyDescent="0.25">
      <c r="B221" s="249" t="s">
        <v>361</v>
      </c>
      <c r="C221" s="249">
        <v>7.99</v>
      </c>
      <c r="D221" s="249">
        <v>3.74</v>
      </c>
      <c r="H221" s="254">
        <v>48.63</v>
      </c>
    </row>
    <row r="222" spans="2:8" x14ac:dyDescent="0.25">
      <c r="B222" s="249" t="s">
        <v>371</v>
      </c>
      <c r="C222" s="249">
        <v>35.799999999999997</v>
      </c>
      <c r="D222" s="249">
        <v>66.95</v>
      </c>
      <c r="H222" s="254">
        <v>24.27</v>
      </c>
    </row>
    <row r="223" spans="2:8" x14ac:dyDescent="0.25">
      <c r="B223" s="249" t="s">
        <v>372</v>
      </c>
      <c r="C223" s="249">
        <v>32.9</v>
      </c>
      <c r="D223" s="249">
        <v>50.34</v>
      </c>
      <c r="H223" s="254">
        <v>21.88</v>
      </c>
    </row>
    <row r="224" spans="2:8" x14ac:dyDescent="0.25">
      <c r="B224" s="249" t="s">
        <v>373</v>
      </c>
      <c r="C224" s="249">
        <v>32.700000000000003</v>
      </c>
      <c r="D224" s="249">
        <v>49.2</v>
      </c>
      <c r="H224" s="254">
        <v>12.78</v>
      </c>
    </row>
    <row r="225" spans="2:8" x14ac:dyDescent="0.25">
      <c r="B225" s="249" t="s">
        <v>374</v>
      </c>
      <c r="C225" s="249">
        <v>36.6</v>
      </c>
      <c r="D225" s="249">
        <v>64.64</v>
      </c>
      <c r="H225" s="254">
        <v>12.77</v>
      </c>
    </row>
    <row r="226" spans="2:8" x14ac:dyDescent="0.25">
      <c r="B226" s="249" t="s">
        <v>375</v>
      </c>
      <c r="C226" s="249">
        <v>34.44</v>
      </c>
      <c r="D226" s="249">
        <v>58.21</v>
      </c>
      <c r="H226" s="254">
        <v>12.98</v>
      </c>
    </row>
    <row r="227" spans="2:8" x14ac:dyDescent="0.25">
      <c r="B227" s="249" t="s">
        <v>376</v>
      </c>
      <c r="C227" s="249">
        <v>27.1</v>
      </c>
      <c r="D227" s="249">
        <v>43.5</v>
      </c>
      <c r="H227" s="254">
        <v>13.2</v>
      </c>
    </row>
    <row r="228" spans="2:8" x14ac:dyDescent="0.25">
      <c r="B228" s="249" t="s">
        <v>377</v>
      </c>
      <c r="C228" s="249">
        <v>27.7</v>
      </c>
      <c r="D228" s="249">
        <v>46.33</v>
      </c>
      <c r="H228" s="254">
        <v>34.200000000000003</v>
      </c>
    </row>
    <row r="229" spans="2:8" x14ac:dyDescent="0.25">
      <c r="B229" s="249" t="s">
        <v>378</v>
      </c>
      <c r="C229" s="249">
        <v>27.4</v>
      </c>
      <c r="D229" s="249">
        <v>45.1</v>
      </c>
      <c r="H229" s="254">
        <v>39.96</v>
      </c>
    </row>
    <row r="230" spans="2:8" x14ac:dyDescent="0.25">
      <c r="B230" s="249" t="s">
        <v>379</v>
      </c>
      <c r="C230" s="249">
        <v>27.4</v>
      </c>
      <c r="D230" s="249">
        <v>44.68</v>
      </c>
      <c r="H230" s="254">
        <v>15.5</v>
      </c>
    </row>
    <row r="231" spans="2:8" x14ac:dyDescent="0.25">
      <c r="B231" s="249" t="s">
        <v>382</v>
      </c>
      <c r="C231" s="249">
        <v>21.1</v>
      </c>
      <c r="D231" s="249">
        <v>27.3</v>
      </c>
      <c r="H231" s="254">
        <v>15.5</v>
      </c>
    </row>
    <row r="232" spans="2:8" x14ac:dyDescent="0.25">
      <c r="B232" s="249" t="s">
        <v>383</v>
      </c>
      <c r="C232" s="249">
        <v>18</v>
      </c>
      <c r="D232" s="249">
        <v>18</v>
      </c>
      <c r="H232" s="254">
        <v>16.55</v>
      </c>
    </row>
    <row r="233" spans="2:8" x14ac:dyDescent="0.25">
      <c r="B233" s="249" t="s">
        <v>384</v>
      </c>
      <c r="C233" s="249">
        <v>29.6</v>
      </c>
      <c r="D233" s="249">
        <v>43</v>
      </c>
      <c r="H233" s="254">
        <v>506.48</v>
      </c>
    </row>
    <row r="234" spans="2:8" x14ac:dyDescent="0.25">
      <c r="B234" s="249" t="s">
        <v>385</v>
      </c>
      <c r="C234" s="249">
        <v>8.1999999999999993</v>
      </c>
      <c r="D234" s="249">
        <v>4.2</v>
      </c>
    </row>
    <row r="235" spans="2:8" x14ac:dyDescent="0.25">
      <c r="B235" s="249" t="s">
        <v>386</v>
      </c>
      <c r="C235" s="249">
        <v>8.32</v>
      </c>
      <c r="D235" s="249">
        <v>4.32</v>
      </c>
    </row>
    <row r="236" spans="2:8" x14ac:dyDescent="0.25">
      <c r="B236" s="249" t="s">
        <v>387</v>
      </c>
      <c r="C236" s="249">
        <v>20.399999999999999</v>
      </c>
      <c r="D236" s="249">
        <v>18.920000000000002</v>
      </c>
      <c r="H236" s="252"/>
    </row>
    <row r="237" spans="2:8" x14ac:dyDescent="0.25">
      <c r="B237" s="249" t="s">
        <v>388</v>
      </c>
      <c r="C237" s="249">
        <v>23.6</v>
      </c>
      <c r="D237" s="249">
        <v>26.37</v>
      </c>
    </row>
    <row r="238" spans="2:8" x14ac:dyDescent="0.25">
      <c r="B238" s="249" t="s">
        <v>389</v>
      </c>
      <c r="C238" s="249">
        <v>23.6</v>
      </c>
      <c r="D238" s="249">
        <v>34.65</v>
      </c>
    </row>
    <row r="239" spans="2:8" x14ac:dyDescent="0.25">
      <c r="B239" s="249" t="s">
        <v>281</v>
      </c>
      <c r="C239" s="249">
        <v>9.6</v>
      </c>
      <c r="D239" s="249">
        <v>5.51</v>
      </c>
    </row>
    <row r="240" spans="2:8" x14ac:dyDescent="0.25">
      <c r="B240" s="249" t="s">
        <v>282</v>
      </c>
      <c r="C240" s="249">
        <v>9.6</v>
      </c>
      <c r="D240" s="249">
        <v>5.51</v>
      </c>
    </row>
    <row r="241" spans="2:7" x14ac:dyDescent="0.25">
      <c r="B241" s="249" t="s">
        <v>390</v>
      </c>
      <c r="C241" s="249">
        <v>10.08</v>
      </c>
      <c r="D241" s="249">
        <v>5.0999999999999996</v>
      </c>
    </row>
    <row r="242" spans="2:7" x14ac:dyDescent="0.25">
      <c r="B242" s="249" t="s">
        <v>145</v>
      </c>
      <c r="C242" s="249">
        <v>635.58000000000004</v>
      </c>
      <c r="D242" s="249">
        <v>825.07</v>
      </c>
    </row>
    <row r="245" spans="2:7" x14ac:dyDescent="0.25">
      <c r="B245" s="250" t="s">
        <v>422</v>
      </c>
      <c r="C245" s="251"/>
      <c r="D245" s="251"/>
      <c r="E245" s="251"/>
      <c r="F245" s="251"/>
      <c r="G245" s="251"/>
    </row>
    <row r="246" spans="2:7" x14ac:dyDescent="0.25">
      <c r="B246" s="249" t="s">
        <v>113</v>
      </c>
      <c r="C246" s="249" t="s">
        <v>138</v>
      </c>
      <c r="D246" s="249" t="s">
        <v>133</v>
      </c>
    </row>
    <row r="247" spans="2:7" x14ac:dyDescent="0.25">
      <c r="B247" s="249" t="s">
        <v>417</v>
      </c>
      <c r="C247" s="249">
        <v>89.34</v>
      </c>
      <c r="D247" s="249">
        <v>103.31</v>
      </c>
    </row>
    <row r="248" spans="2:7" x14ac:dyDescent="0.25">
      <c r="B248" s="249" t="s">
        <v>354</v>
      </c>
      <c r="C248" s="249">
        <v>77.3</v>
      </c>
      <c r="D248" s="249">
        <v>74.430000000000007</v>
      </c>
    </row>
    <row r="249" spans="2:7" x14ac:dyDescent="0.25">
      <c r="B249" s="249" t="s">
        <v>358</v>
      </c>
      <c r="C249" s="249">
        <v>44.51</v>
      </c>
      <c r="D249" s="249">
        <v>118.67</v>
      </c>
    </row>
    <row r="250" spans="2:7" x14ac:dyDescent="0.25">
      <c r="B250" s="249" t="s">
        <v>359</v>
      </c>
      <c r="C250" s="249">
        <v>100.89</v>
      </c>
      <c r="D250" s="249">
        <v>153</v>
      </c>
    </row>
    <row r="251" spans="2:7" x14ac:dyDescent="0.25">
      <c r="B251" s="249" t="s">
        <v>362</v>
      </c>
      <c r="C251" s="249">
        <v>110.05</v>
      </c>
      <c r="D251" s="249">
        <v>381.1</v>
      </c>
    </row>
    <row r="252" spans="2:7" x14ac:dyDescent="0.25">
      <c r="B252" s="249" t="s">
        <v>363</v>
      </c>
      <c r="C252" s="249">
        <v>43.93</v>
      </c>
      <c r="D252" s="249">
        <v>117.7</v>
      </c>
    </row>
    <row r="253" spans="2:7" x14ac:dyDescent="0.25">
      <c r="B253" s="249" t="s">
        <v>145</v>
      </c>
      <c r="C253" s="249">
        <v>466.02</v>
      </c>
      <c r="D253" s="249">
        <v>948.22</v>
      </c>
    </row>
    <row r="256" spans="2:7" x14ac:dyDescent="0.25">
      <c r="B256" s="250" t="s">
        <v>423</v>
      </c>
      <c r="C256" s="251"/>
      <c r="D256" s="251"/>
      <c r="E256" s="251"/>
      <c r="F256" s="251"/>
      <c r="G256" s="251"/>
    </row>
    <row r="257" spans="2:5" x14ac:dyDescent="0.25">
      <c r="B257" s="249" t="s">
        <v>113</v>
      </c>
      <c r="C257" s="249" t="s">
        <v>138</v>
      </c>
      <c r="D257" s="249" t="s">
        <v>327</v>
      </c>
      <c r="E257" s="249" t="s">
        <v>160</v>
      </c>
    </row>
    <row r="258" spans="2:5" x14ac:dyDescent="0.25">
      <c r="B258" s="249" t="s">
        <v>357</v>
      </c>
      <c r="C258" s="249">
        <v>30.8</v>
      </c>
      <c r="D258" s="249">
        <v>0.9</v>
      </c>
      <c r="E258" s="249">
        <v>29.9</v>
      </c>
    </row>
    <row r="259" spans="2:5" x14ac:dyDescent="0.25">
      <c r="B259" s="249" t="s">
        <v>371</v>
      </c>
      <c r="C259" s="249">
        <v>35.799999999999997</v>
      </c>
      <c r="D259" s="249">
        <v>2.7</v>
      </c>
      <c r="E259" s="249">
        <v>33.1</v>
      </c>
    </row>
    <row r="260" spans="2:5" x14ac:dyDescent="0.25">
      <c r="B260" s="249" t="s">
        <v>372</v>
      </c>
      <c r="C260" s="249">
        <v>32.9</v>
      </c>
      <c r="D260" s="249">
        <v>2.7</v>
      </c>
      <c r="E260" s="249">
        <v>30.2</v>
      </c>
    </row>
    <row r="261" spans="2:5" x14ac:dyDescent="0.25">
      <c r="B261" s="249" t="s">
        <v>373</v>
      </c>
      <c r="C261" s="249">
        <v>32.700000000000003</v>
      </c>
      <c r="D261" s="249">
        <v>2.7</v>
      </c>
      <c r="E261" s="249">
        <v>30</v>
      </c>
    </row>
    <row r="262" spans="2:5" x14ac:dyDescent="0.25">
      <c r="B262" s="249" t="s">
        <v>374</v>
      </c>
      <c r="C262" s="249">
        <v>36.6</v>
      </c>
      <c r="D262" s="249">
        <v>2.7</v>
      </c>
      <c r="E262" s="249">
        <v>33.9</v>
      </c>
    </row>
    <row r="263" spans="2:5" x14ac:dyDescent="0.25">
      <c r="B263" s="249" t="s">
        <v>375</v>
      </c>
      <c r="C263" s="249">
        <v>34.44</v>
      </c>
      <c r="D263" s="249">
        <v>2.7</v>
      </c>
      <c r="E263" s="249">
        <v>31.74</v>
      </c>
    </row>
    <row r="264" spans="2:5" x14ac:dyDescent="0.25">
      <c r="B264" s="249" t="s">
        <v>376</v>
      </c>
      <c r="C264" s="249">
        <v>27.1</v>
      </c>
      <c r="D264" s="249">
        <v>0.9</v>
      </c>
      <c r="E264" s="249">
        <v>26.2</v>
      </c>
    </row>
    <row r="265" spans="2:5" x14ac:dyDescent="0.25">
      <c r="B265" s="249" t="s">
        <v>377</v>
      </c>
      <c r="C265" s="249">
        <v>27.7</v>
      </c>
      <c r="D265" s="249">
        <v>0.9</v>
      </c>
      <c r="E265" s="249">
        <v>26.8</v>
      </c>
    </row>
    <row r="266" spans="2:5" x14ac:dyDescent="0.25">
      <c r="B266" s="249" t="s">
        <v>378</v>
      </c>
      <c r="C266" s="249">
        <v>27.4</v>
      </c>
      <c r="D266" s="249">
        <v>0.9</v>
      </c>
      <c r="E266" s="249">
        <v>26.5</v>
      </c>
    </row>
    <row r="267" spans="2:5" x14ac:dyDescent="0.25">
      <c r="B267" s="249" t="s">
        <v>379</v>
      </c>
      <c r="C267" s="249">
        <v>27.4</v>
      </c>
      <c r="D267" s="249">
        <v>0.9</v>
      </c>
      <c r="E267" s="249">
        <v>26.5</v>
      </c>
    </row>
    <row r="268" spans="2:5" x14ac:dyDescent="0.25">
      <c r="B268" s="249" t="s">
        <v>382</v>
      </c>
      <c r="C268" s="249">
        <v>21.1</v>
      </c>
      <c r="D268" s="249">
        <v>7.7</v>
      </c>
      <c r="E268" s="249">
        <v>13.4</v>
      </c>
    </row>
    <row r="269" spans="2:5" x14ac:dyDescent="0.25">
      <c r="B269" s="249" t="s">
        <v>383</v>
      </c>
      <c r="C269" s="249">
        <v>18</v>
      </c>
      <c r="D269" s="249">
        <v>7.7</v>
      </c>
      <c r="E269" s="249">
        <v>10.3</v>
      </c>
    </row>
    <row r="270" spans="2:5" x14ac:dyDescent="0.25">
      <c r="B270" s="249" t="s">
        <v>384</v>
      </c>
      <c r="C270" s="249">
        <v>29.6</v>
      </c>
      <c r="D270" s="249">
        <v>2.7</v>
      </c>
      <c r="E270" s="249">
        <v>26.9</v>
      </c>
    </row>
    <row r="271" spans="2:5" x14ac:dyDescent="0.25">
      <c r="B271" s="249" t="s">
        <v>389</v>
      </c>
      <c r="C271" s="249">
        <v>23.6</v>
      </c>
      <c r="D271" s="249">
        <v>0.9</v>
      </c>
      <c r="E271" s="249">
        <v>22.7</v>
      </c>
    </row>
    <row r="272" spans="2:5" x14ac:dyDescent="0.25">
      <c r="B272" s="249" t="s">
        <v>135</v>
      </c>
      <c r="C272" s="249">
        <v>405.15</v>
      </c>
      <c r="E272" s="249">
        <v>368.15</v>
      </c>
    </row>
    <row r="275" spans="2:8" x14ac:dyDescent="0.25">
      <c r="B275" s="249" t="s">
        <v>156</v>
      </c>
    </row>
    <row r="276" spans="2:8" x14ac:dyDescent="0.25">
      <c r="B276" s="249" t="s">
        <v>465</v>
      </c>
      <c r="C276" s="249" t="s">
        <v>131</v>
      </c>
      <c r="D276" s="249" t="s">
        <v>132</v>
      </c>
      <c r="E276" s="249" t="s">
        <v>133</v>
      </c>
      <c r="F276" s="249" t="s">
        <v>141</v>
      </c>
      <c r="G276" s="249" t="s">
        <v>466</v>
      </c>
    </row>
    <row r="277" spans="2:8" x14ac:dyDescent="0.25">
      <c r="B277" s="249" t="s">
        <v>467</v>
      </c>
      <c r="C277" s="249">
        <v>0.6</v>
      </c>
      <c r="D277" s="249">
        <v>0.5</v>
      </c>
      <c r="E277" s="249">
        <v>2.4</v>
      </c>
      <c r="F277" s="249">
        <v>8</v>
      </c>
      <c r="G277" s="249" t="s">
        <v>468</v>
      </c>
      <c r="H277" s="252"/>
    </row>
    <row r="278" spans="2:8" x14ac:dyDescent="0.25">
      <c r="B278" s="249" t="s">
        <v>469</v>
      </c>
      <c r="C278" s="249">
        <v>1.2</v>
      </c>
      <c r="D278" s="249">
        <v>0.6</v>
      </c>
      <c r="E278" s="249">
        <v>15.12</v>
      </c>
      <c r="F278" s="249">
        <v>21</v>
      </c>
      <c r="G278" s="249" t="s">
        <v>470</v>
      </c>
    </row>
    <row r="279" spans="2:8" x14ac:dyDescent="0.25">
      <c r="B279" s="249" t="s">
        <v>471</v>
      </c>
      <c r="C279" s="249">
        <v>1.3</v>
      </c>
      <c r="D279" s="249">
        <v>1</v>
      </c>
      <c r="E279" s="249">
        <v>10.4</v>
      </c>
      <c r="F279" s="249">
        <v>8</v>
      </c>
      <c r="G279" s="249" t="s">
        <v>470</v>
      </c>
    </row>
    <row r="280" spans="2:8" x14ac:dyDescent="0.25">
      <c r="B280" s="249" t="s">
        <v>472</v>
      </c>
      <c r="C280" s="249">
        <v>1.8</v>
      </c>
      <c r="D280" s="249">
        <v>1.1000000000000001</v>
      </c>
      <c r="E280" s="249">
        <v>1.98</v>
      </c>
      <c r="F280" s="249">
        <v>1</v>
      </c>
      <c r="G280" s="249" t="s">
        <v>473</v>
      </c>
    </row>
    <row r="281" spans="2:8" x14ac:dyDescent="0.25">
      <c r="B281" s="249" t="s">
        <v>474</v>
      </c>
      <c r="C281" s="249">
        <v>2</v>
      </c>
      <c r="D281" s="249">
        <v>1.3</v>
      </c>
      <c r="E281" s="249">
        <v>46.8</v>
      </c>
      <c r="F281" s="249">
        <v>18</v>
      </c>
      <c r="G281" s="249" t="s">
        <v>470</v>
      </c>
    </row>
    <row r="288" spans="2:8" x14ac:dyDescent="0.25">
      <c r="H288" s="252"/>
    </row>
  </sheetData>
  <mergeCells count="1">
    <mergeCell ref="B2:H6"/>
  </mergeCells>
  <phoneticPr fontId="2" type="noConversion"/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8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theme="9" tint="0.59999389629810485"/>
  </sheetPr>
  <dimension ref="A1:Q165"/>
  <sheetViews>
    <sheetView view="pageBreakPreview" zoomScale="115" zoomScaleNormal="85" zoomScaleSheetLayoutView="115" workbookViewId="0">
      <selection sqref="A1:XFD1048576"/>
    </sheetView>
  </sheetViews>
  <sheetFormatPr defaultColWidth="9.140625" defaultRowHeight="14.25" x14ac:dyDescent="0.2"/>
  <cols>
    <col min="1" max="1" width="14.28515625" style="409" customWidth="1"/>
    <col min="2" max="2" width="9.28515625" style="409" customWidth="1"/>
    <col min="3" max="3" width="8.7109375" style="409" customWidth="1"/>
    <col min="4" max="4" width="14.28515625" style="409" customWidth="1"/>
    <col min="5" max="5" width="18.140625" style="409" customWidth="1"/>
    <col min="6" max="6" width="21.85546875" style="409" customWidth="1"/>
    <col min="7" max="9" width="15.5703125" style="409" customWidth="1"/>
    <col min="10" max="11" width="12.7109375" style="409" customWidth="1"/>
    <col min="12" max="12" width="21.42578125" style="409" customWidth="1"/>
    <col min="13" max="13" width="9" style="409" customWidth="1"/>
    <col min="14" max="14" width="12.28515625" style="409" customWidth="1"/>
    <col min="15" max="17" width="9.140625" style="409"/>
    <col min="18" max="18" width="13.28515625" style="409" customWidth="1"/>
    <col min="19" max="21" width="9.140625" style="409"/>
    <col min="22" max="22" width="12.140625" style="409" customWidth="1"/>
    <col min="23" max="16384" width="9.140625" style="409"/>
  </cols>
  <sheetData>
    <row r="1" spans="1:15" x14ac:dyDescent="0.2">
      <c r="A1" s="715"/>
      <c r="B1" s="716"/>
      <c r="C1" s="717"/>
      <c r="D1" s="724" t="s">
        <v>811</v>
      </c>
      <c r="E1" s="725"/>
      <c r="F1" s="725"/>
      <c r="G1" s="725"/>
      <c r="H1" s="725"/>
      <c r="I1" s="725"/>
      <c r="J1" s="826" t="s">
        <v>40</v>
      </c>
      <c r="K1" s="827"/>
      <c r="L1" s="828"/>
      <c r="M1" s="408"/>
      <c r="N1" s="408"/>
      <c r="O1" s="408"/>
    </row>
    <row r="2" spans="1:15" ht="15.75" customHeight="1" x14ac:dyDescent="0.2">
      <c r="A2" s="718"/>
      <c r="B2" s="719"/>
      <c r="C2" s="720"/>
      <c r="D2" s="726" t="s">
        <v>87</v>
      </c>
      <c r="E2" s="727"/>
      <c r="F2" s="727"/>
      <c r="G2" s="727"/>
      <c r="H2" s="727"/>
      <c r="I2" s="727"/>
      <c r="J2" s="829" t="s">
        <v>969</v>
      </c>
      <c r="K2" s="830"/>
      <c r="L2" s="831"/>
      <c r="M2" s="410"/>
      <c r="N2" s="410"/>
      <c r="O2" s="410"/>
    </row>
    <row r="3" spans="1:15" ht="21.75" customHeight="1" x14ac:dyDescent="0.2">
      <c r="A3" s="721"/>
      <c r="B3" s="722"/>
      <c r="C3" s="723"/>
      <c r="D3" s="728" t="s">
        <v>29</v>
      </c>
      <c r="E3" s="729"/>
      <c r="F3" s="729"/>
      <c r="G3" s="729"/>
      <c r="H3" s="729"/>
      <c r="I3" s="729"/>
      <c r="J3" s="832"/>
      <c r="K3" s="833"/>
      <c r="L3" s="834"/>
      <c r="M3" s="410"/>
      <c r="N3" s="410"/>
      <c r="O3" s="410"/>
    </row>
    <row r="4" spans="1:15" ht="20.45" customHeight="1" x14ac:dyDescent="0.2">
      <c r="A4" s="703" t="s">
        <v>812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411"/>
      <c r="N4" s="411"/>
      <c r="O4" s="411"/>
    </row>
    <row r="5" spans="1:15" x14ac:dyDescent="0.2">
      <c r="A5" s="239" t="s">
        <v>128</v>
      </c>
      <c r="B5" s="704" t="s">
        <v>1431</v>
      </c>
      <c r="C5" s="705"/>
      <c r="D5" s="705"/>
      <c r="E5" s="705"/>
      <c r="F5" s="705"/>
      <c r="G5" s="705"/>
      <c r="H5" s="705"/>
      <c r="I5" s="705"/>
      <c r="J5" s="705"/>
      <c r="K5" s="705"/>
      <c r="L5" s="706"/>
      <c r="M5" s="412"/>
      <c r="N5" s="412"/>
      <c r="O5" s="412"/>
    </row>
    <row r="6" spans="1:15" x14ac:dyDescent="0.2">
      <c r="A6" s="239" t="s">
        <v>2</v>
      </c>
      <c r="B6" s="707" t="s">
        <v>89</v>
      </c>
      <c r="C6" s="705"/>
      <c r="D6" s="705"/>
      <c r="E6" s="705"/>
      <c r="F6" s="705"/>
      <c r="G6" s="705"/>
      <c r="H6" s="705"/>
      <c r="I6" s="705"/>
      <c r="J6" s="705"/>
      <c r="K6" s="705"/>
      <c r="L6" s="706"/>
      <c r="M6" s="412"/>
      <c r="N6" s="412"/>
      <c r="O6" s="412"/>
    </row>
    <row r="7" spans="1:15" x14ac:dyDescent="0.2">
      <c r="A7" s="239" t="s">
        <v>3</v>
      </c>
      <c r="B7" s="707" t="s">
        <v>697</v>
      </c>
      <c r="C7" s="705"/>
      <c r="D7" s="705"/>
      <c r="E7" s="705"/>
      <c r="F7" s="708"/>
      <c r="G7" s="708"/>
      <c r="H7" s="708"/>
      <c r="I7" s="708"/>
      <c r="J7" s="708"/>
      <c r="K7" s="708"/>
      <c r="L7" s="709"/>
      <c r="M7" s="412"/>
      <c r="N7" s="412"/>
      <c r="O7" s="412"/>
    </row>
    <row r="8" spans="1:15" x14ac:dyDescent="0.2">
      <c r="A8" s="710" t="s">
        <v>813</v>
      </c>
      <c r="B8" s="711"/>
      <c r="C8" s="711"/>
      <c r="D8" s="711"/>
      <c r="E8" s="712"/>
      <c r="F8" s="413"/>
      <c r="G8" s="414"/>
      <c r="H8" s="415"/>
      <c r="I8" s="415"/>
      <c r="J8" s="415"/>
      <c r="K8" s="415"/>
      <c r="L8" s="416"/>
    </row>
    <row r="9" spans="1:15" x14ac:dyDescent="0.2">
      <c r="A9" s="417" t="s">
        <v>814</v>
      </c>
      <c r="B9" s="417"/>
      <c r="C9" s="418">
        <v>15</v>
      </c>
      <c r="D9" s="419" t="s">
        <v>815</v>
      </c>
      <c r="E9" s="420"/>
      <c r="F9" s="421"/>
      <c r="H9" s="459"/>
      <c r="I9" s="459"/>
      <c r="J9" s="459"/>
      <c r="K9" s="459"/>
      <c r="L9" s="422"/>
    </row>
    <row r="10" spans="1:15" x14ac:dyDescent="0.2">
      <c r="A10" s="419" t="s">
        <v>816</v>
      </c>
      <c r="B10" s="419"/>
      <c r="C10" s="423">
        <v>6</v>
      </c>
      <c r="D10" s="419" t="s">
        <v>817</v>
      </c>
      <c r="E10" s="420"/>
      <c r="F10" s="424"/>
      <c r="G10" s="460"/>
      <c r="H10" s="460"/>
      <c r="I10" s="460"/>
      <c r="J10" s="460"/>
      <c r="K10" s="460"/>
      <c r="L10" s="422"/>
    </row>
    <row r="11" spans="1:15" x14ac:dyDescent="0.2">
      <c r="A11" s="425" t="s">
        <v>818</v>
      </c>
      <c r="B11" s="419"/>
      <c r="C11" s="423">
        <v>6</v>
      </c>
      <c r="D11" s="425" t="s">
        <v>819</v>
      </c>
      <c r="E11" s="423"/>
      <c r="F11" s="424"/>
      <c r="G11" s="460"/>
      <c r="H11" s="460"/>
      <c r="I11" s="460"/>
      <c r="J11" s="460"/>
      <c r="K11" s="460"/>
      <c r="L11" s="422"/>
    </row>
    <row r="12" spans="1:15" x14ac:dyDescent="0.2">
      <c r="A12" s="425" t="s">
        <v>820</v>
      </c>
      <c r="B12" s="419"/>
      <c r="C12" s="423">
        <v>15</v>
      </c>
      <c r="D12" s="426"/>
      <c r="E12" s="427"/>
      <c r="F12" s="428"/>
      <c r="G12" s="429"/>
      <c r="H12" s="429"/>
      <c r="I12" s="429"/>
      <c r="J12" s="429"/>
      <c r="K12" s="429"/>
      <c r="L12" s="430"/>
    </row>
    <row r="13" spans="1:15" ht="11.25" customHeight="1" x14ac:dyDescent="0.2">
      <c r="A13" s="713"/>
      <c r="B13" s="714"/>
      <c r="C13" s="714"/>
      <c r="D13" s="714"/>
      <c r="E13" s="714"/>
      <c r="F13" s="714"/>
      <c r="G13" s="461"/>
      <c r="H13" s="461"/>
      <c r="I13" s="461"/>
      <c r="J13" s="461"/>
      <c r="K13" s="461"/>
      <c r="L13" s="431"/>
    </row>
    <row r="14" spans="1:15" ht="45.75" customHeight="1" x14ac:dyDescent="0.2">
      <c r="A14" s="710" t="s">
        <v>821</v>
      </c>
      <c r="B14" s="711"/>
      <c r="C14" s="711"/>
      <c r="D14" s="711"/>
      <c r="E14" s="711"/>
      <c r="F14" s="712"/>
      <c r="G14" s="432" t="s">
        <v>822</v>
      </c>
      <c r="H14" s="433" t="s">
        <v>135</v>
      </c>
      <c r="L14" s="462"/>
    </row>
    <row r="15" spans="1:15" x14ac:dyDescent="0.2">
      <c r="A15" s="730" t="s">
        <v>823</v>
      </c>
      <c r="B15" s="731"/>
      <c r="C15" s="731"/>
      <c r="D15" s="732"/>
      <c r="E15" s="739" t="s">
        <v>824</v>
      </c>
      <c r="F15" s="739"/>
      <c r="G15" s="434"/>
      <c r="H15" s="435"/>
      <c r="L15" s="462"/>
    </row>
    <row r="16" spans="1:15" x14ac:dyDescent="0.2">
      <c r="A16" s="733"/>
      <c r="B16" s="734"/>
      <c r="C16" s="734"/>
      <c r="D16" s="735"/>
      <c r="E16" s="739" t="s">
        <v>825</v>
      </c>
      <c r="F16" s="739"/>
      <c r="G16" s="434"/>
      <c r="H16" s="436"/>
      <c r="L16" s="462"/>
    </row>
    <row r="17" spans="1:12" x14ac:dyDescent="0.2">
      <c r="A17" s="733"/>
      <c r="B17" s="734"/>
      <c r="C17" s="734"/>
      <c r="D17" s="735"/>
      <c r="E17" s="740" t="s">
        <v>826</v>
      </c>
      <c r="F17" s="741"/>
      <c r="G17" s="434"/>
      <c r="H17" s="436">
        <v>0</v>
      </c>
      <c r="L17" s="462"/>
    </row>
    <row r="18" spans="1:12" x14ac:dyDescent="0.2">
      <c r="A18" s="733"/>
      <c r="B18" s="734"/>
      <c r="C18" s="734"/>
      <c r="D18" s="735"/>
      <c r="E18" s="740" t="s">
        <v>827</v>
      </c>
      <c r="F18" s="741"/>
      <c r="G18" s="437" t="s">
        <v>828</v>
      </c>
      <c r="H18" s="438"/>
      <c r="L18" s="462"/>
    </row>
    <row r="19" spans="1:12" x14ac:dyDescent="0.2">
      <c r="A19" s="733"/>
      <c r="B19" s="734"/>
      <c r="C19" s="734"/>
      <c r="D19" s="735"/>
      <c r="E19" s="740" t="s">
        <v>829</v>
      </c>
      <c r="F19" s="741"/>
      <c r="G19" s="434"/>
      <c r="H19" s="438"/>
      <c r="L19" s="462"/>
    </row>
    <row r="20" spans="1:12" x14ac:dyDescent="0.2">
      <c r="A20" s="733"/>
      <c r="B20" s="734"/>
      <c r="C20" s="734"/>
      <c r="D20" s="735"/>
      <c r="E20" s="740" t="s">
        <v>830</v>
      </c>
      <c r="F20" s="741"/>
      <c r="G20" s="439">
        <v>0.45</v>
      </c>
      <c r="H20" s="438"/>
      <c r="L20" s="462"/>
    </row>
    <row r="21" spans="1:12" x14ac:dyDescent="0.2">
      <c r="A21" s="733"/>
      <c r="B21" s="734"/>
      <c r="C21" s="734"/>
      <c r="D21" s="735"/>
      <c r="E21" s="740" t="s">
        <v>831</v>
      </c>
      <c r="F21" s="741"/>
      <c r="G21" s="439">
        <v>0.12</v>
      </c>
      <c r="H21" s="438"/>
      <c r="L21" s="462"/>
    </row>
    <row r="22" spans="1:12" x14ac:dyDescent="0.2">
      <c r="A22" s="736"/>
      <c r="B22" s="737"/>
      <c r="C22" s="737"/>
      <c r="D22" s="738"/>
      <c r="E22" s="740" t="s">
        <v>832</v>
      </c>
      <c r="F22" s="741"/>
      <c r="G22" s="439">
        <v>128.63999999999999</v>
      </c>
      <c r="H22" s="436">
        <v>128.63999999999999</v>
      </c>
      <c r="L22" s="462"/>
    </row>
    <row r="23" spans="1:12" ht="13.5" hidden="1" customHeight="1" x14ac:dyDescent="0.2">
      <c r="A23" s="742" t="s">
        <v>833</v>
      </c>
      <c r="B23" s="743"/>
      <c r="C23" s="743"/>
      <c r="D23" s="744"/>
      <c r="E23" s="740" t="s">
        <v>834</v>
      </c>
      <c r="F23" s="741"/>
      <c r="G23" s="434"/>
      <c r="H23" s="436">
        <v>0</v>
      </c>
      <c r="L23" s="462"/>
    </row>
    <row r="24" spans="1:12" hidden="1" x14ac:dyDescent="0.2">
      <c r="A24" s="745"/>
      <c r="B24" s="746"/>
      <c r="C24" s="746"/>
      <c r="D24" s="747"/>
      <c r="E24" s="740" t="s">
        <v>835</v>
      </c>
      <c r="F24" s="741"/>
      <c r="G24" s="434">
        <v>40</v>
      </c>
      <c r="H24" s="436"/>
      <c r="L24" s="462"/>
    </row>
    <row r="25" spans="1:12" hidden="1" x14ac:dyDescent="0.2">
      <c r="A25" s="745"/>
      <c r="B25" s="746"/>
      <c r="C25" s="746"/>
      <c r="D25" s="747"/>
      <c r="E25" s="740" t="s">
        <v>836</v>
      </c>
      <c r="F25" s="741"/>
      <c r="G25" s="439">
        <v>0</v>
      </c>
      <c r="H25" s="436">
        <v>0</v>
      </c>
      <c r="L25" s="462"/>
    </row>
    <row r="26" spans="1:12" hidden="1" x14ac:dyDescent="0.2">
      <c r="A26" s="745"/>
      <c r="B26" s="746"/>
      <c r="C26" s="746"/>
      <c r="D26" s="747"/>
      <c r="E26" s="740" t="s">
        <v>837</v>
      </c>
      <c r="F26" s="741"/>
      <c r="G26" s="434"/>
      <c r="H26" s="436"/>
      <c r="L26" s="462"/>
    </row>
    <row r="27" spans="1:12" hidden="1" x14ac:dyDescent="0.2">
      <c r="A27" s="745"/>
      <c r="B27" s="746"/>
      <c r="C27" s="746"/>
      <c r="D27" s="747"/>
      <c r="E27" s="740" t="s">
        <v>838</v>
      </c>
      <c r="F27" s="741"/>
      <c r="G27" s="434">
        <v>232</v>
      </c>
      <c r="H27" s="436"/>
      <c r="L27" s="462"/>
    </row>
    <row r="28" spans="1:12" hidden="1" x14ac:dyDescent="0.2">
      <c r="A28" s="745"/>
      <c r="B28" s="746"/>
      <c r="C28" s="746"/>
      <c r="D28" s="747"/>
      <c r="E28" s="740" t="s">
        <v>839</v>
      </c>
      <c r="F28" s="741"/>
      <c r="G28" s="439">
        <v>0</v>
      </c>
      <c r="H28" s="436"/>
      <c r="L28" s="462"/>
    </row>
    <row r="29" spans="1:12" hidden="1" x14ac:dyDescent="0.2">
      <c r="A29" s="745"/>
      <c r="B29" s="746"/>
      <c r="C29" s="746"/>
      <c r="D29" s="747"/>
      <c r="E29" s="740" t="s">
        <v>840</v>
      </c>
      <c r="F29" s="741"/>
      <c r="G29" s="434"/>
      <c r="H29" s="436"/>
      <c r="L29" s="462"/>
    </row>
    <row r="30" spans="1:12" hidden="1" x14ac:dyDescent="0.2">
      <c r="A30" s="745"/>
      <c r="B30" s="746"/>
      <c r="C30" s="746"/>
      <c r="D30" s="747"/>
      <c r="E30" s="740" t="s">
        <v>841</v>
      </c>
      <c r="F30" s="741"/>
      <c r="G30" s="434"/>
      <c r="H30" s="436"/>
      <c r="L30" s="462"/>
    </row>
    <row r="31" spans="1:12" hidden="1" x14ac:dyDescent="0.2">
      <c r="A31" s="748"/>
      <c r="B31" s="749"/>
      <c r="C31" s="749"/>
      <c r="D31" s="750"/>
      <c r="E31" s="740" t="s">
        <v>842</v>
      </c>
      <c r="F31" s="741"/>
      <c r="G31" s="439">
        <v>0</v>
      </c>
      <c r="H31" s="436"/>
      <c r="L31" s="462"/>
    </row>
    <row r="32" spans="1:12" hidden="1" x14ac:dyDescent="0.2">
      <c r="A32" s="751" t="s">
        <v>843</v>
      </c>
      <c r="B32" s="751"/>
      <c r="C32" s="751"/>
      <c r="D32" s="751"/>
      <c r="E32" s="440"/>
      <c r="F32" s="441" t="s">
        <v>826</v>
      </c>
      <c r="G32" s="434">
        <v>0</v>
      </c>
      <c r="H32" s="436"/>
      <c r="L32" s="462"/>
    </row>
    <row r="33" spans="1:17" hidden="1" x14ac:dyDescent="0.2">
      <c r="A33" s="751"/>
      <c r="B33" s="751"/>
      <c r="C33" s="751"/>
      <c r="D33" s="751"/>
      <c r="E33" s="740" t="s">
        <v>844</v>
      </c>
      <c r="F33" s="741"/>
      <c r="G33" s="434">
        <v>0</v>
      </c>
      <c r="H33" s="436"/>
      <c r="J33" s="752"/>
      <c r="K33" s="442"/>
      <c r="L33" s="463"/>
      <c r="M33" s="442"/>
      <c r="O33" s="442"/>
      <c r="P33" s="442"/>
      <c r="Q33" s="442"/>
    </row>
    <row r="34" spans="1:17" hidden="1" x14ac:dyDescent="0.2">
      <c r="A34" s="751"/>
      <c r="B34" s="751"/>
      <c r="C34" s="751"/>
      <c r="D34" s="751"/>
      <c r="E34" s="740" t="s">
        <v>845</v>
      </c>
      <c r="F34" s="741"/>
      <c r="G34" s="439">
        <v>0</v>
      </c>
      <c r="H34" s="436">
        <v>0</v>
      </c>
      <c r="J34" s="752"/>
      <c r="K34" s="442"/>
      <c r="L34" s="463"/>
      <c r="M34" s="442"/>
      <c r="O34" s="442"/>
      <c r="P34" s="442"/>
      <c r="Q34" s="442"/>
    </row>
    <row r="35" spans="1:17" hidden="1" x14ac:dyDescent="0.2">
      <c r="A35" s="751"/>
      <c r="B35" s="751"/>
      <c r="C35" s="751"/>
      <c r="D35" s="751"/>
      <c r="E35" s="740" t="s">
        <v>846</v>
      </c>
      <c r="F35" s="741"/>
      <c r="G35" s="434">
        <v>0</v>
      </c>
      <c r="H35" s="436"/>
      <c r="J35" s="752"/>
      <c r="K35" s="442"/>
      <c r="L35" s="463"/>
      <c r="M35" s="442"/>
      <c r="O35" s="442"/>
      <c r="P35" s="442"/>
      <c r="Q35" s="442"/>
    </row>
    <row r="36" spans="1:17" hidden="1" x14ac:dyDescent="0.2">
      <c r="A36" s="742" t="s">
        <v>847</v>
      </c>
      <c r="B36" s="743"/>
      <c r="C36" s="743"/>
      <c r="D36" s="744"/>
      <c r="E36" s="740" t="s">
        <v>848</v>
      </c>
      <c r="F36" s="741"/>
      <c r="G36" s="434">
        <v>24</v>
      </c>
      <c r="H36" s="436">
        <v>24</v>
      </c>
      <c r="J36" s="752"/>
      <c r="K36" s="442"/>
      <c r="L36" s="463"/>
      <c r="M36" s="442"/>
      <c r="O36" s="442"/>
      <c r="P36" s="442"/>
      <c r="Q36" s="442"/>
    </row>
    <row r="37" spans="1:17" hidden="1" x14ac:dyDescent="0.2">
      <c r="A37" s="745"/>
      <c r="B37" s="746"/>
      <c r="C37" s="746"/>
      <c r="D37" s="747"/>
      <c r="E37" s="740" t="s">
        <v>849</v>
      </c>
      <c r="F37" s="741"/>
      <c r="G37" s="434">
        <v>5.36</v>
      </c>
      <c r="H37" s="436"/>
      <c r="J37" s="752"/>
      <c r="K37" s="442"/>
      <c r="L37" s="463"/>
      <c r="M37" s="442"/>
      <c r="O37" s="442"/>
      <c r="P37" s="442"/>
      <c r="Q37" s="442"/>
    </row>
    <row r="38" spans="1:17" ht="14.25" hidden="1" customHeight="1" x14ac:dyDescent="0.2">
      <c r="A38" s="748"/>
      <c r="B38" s="749"/>
      <c r="C38" s="749"/>
      <c r="D38" s="750"/>
      <c r="E38" s="740" t="s">
        <v>845</v>
      </c>
      <c r="F38" s="741"/>
      <c r="G38" s="439">
        <v>128.63999999999999</v>
      </c>
      <c r="H38" s="436">
        <v>128.63999999999999</v>
      </c>
      <c r="J38" s="752"/>
      <c r="K38" s="442"/>
      <c r="L38" s="463"/>
      <c r="M38" s="442"/>
      <c r="O38" s="442"/>
      <c r="P38" s="442"/>
      <c r="Q38" s="442"/>
    </row>
    <row r="39" spans="1:17" ht="14.25" hidden="1" customHeight="1" x14ac:dyDescent="0.2">
      <c r="A39" s="753" t="s">
        <v>850</v>
      </c>
      <c r="B39" s="756" t="s">
        <v>511</v>
      </c>
      <c r="C39" s="759" t="s">
        <v>851</v>
      </c>
      <c r="D39" s="760"/>
      <c r="E39" s="740" t="s">
        <v>844</v>
      </c>
      <c r="F39" s="741"/>
      <c r="G39" s="439">
        <v>0</v>
      </c>
      <c r="H39" s="436"/>
      <c r="K39" s="442"/>
      <c r="L39" s="463"/>
      <c r="M39" s="442"/>
      <c r="O39" s="442"/>
      <c r="P39" s="442"/>
      <c r="Q39" s="442"/>
    </row>
    <row r="40" spans="1:17" ht="14.25" hidden="1" customHeight="1" x14ac:dyDescent="0.2">
      <c r="A40" s="754"/>
      <c r="B40" s="757"/>
      <c r="C40" s="761"/>
      <c r="D40" s="762"/>
      <c r="E40" s="740" t="s">
        <v>845</v>
      </c>
      <c r="F40" s="741"/>
      <c r="G40" s="439">
        <v>128.63999999999999</v>
      </c>
      <c r="H40" s="436">
        <v>128.63999999999999</v>
      </c>
      <c r="K40" s="442"/>
      <c r="L40" s="463"/>
      <c r="M40" s="442"/>
      <c r="O40" s="442"/>
      <c r="P40" s="442"/>
      <c r="Q40" s="442"/>
    </row>
    <row r="41" spans="1:17" ht="14.25" hidden="1" customHeight="1" x14ac:dyDescent="0.2">
      <c r="A41" s="754"/>
      <c r="B41" s="757"/>
      <c r="C41" s="761"/>
      <c r="D41" s="762"/>
      <c r="E41" s="740" t="s">
        <v>852</v>
      </c>
      <c r="F41" s="741"/>
      <c r="G41" s="434">
        <v>0.1</v>
      </c>
      <c r="H41" s="436"/>
      <c r="K41" s="442"/>
      <c r="L41" s="463"/>
      <c r="M41" s="442"/>
      <c r="O41" s="442"/>
      <c r="P41" s="442"/>
      <c r="Q41" s="442"/>
    </row>
    <row r="42" spans="1:17" ht="14.25" hidden="1" customHeight="1" x14ac:dyDescent="0.2">
      <c r="A42" s="754"/>
      <c r="B42" s="757"/>
      <c r="C42" s="763"/>
      <c r="D42" s="764"/>
      <c r="E42" s="740" t="s">
        <v>853</v>
      </c>
      <c r="F42" s="741"/>
      <c r="G42" s="439">
        <v>12.863999999999999</v>
      </c>
      <c r="H42" s="436">
        <v>12.863999999999999</v>
      </c>
      <c r="K42" s="442"/>
      <c r="L42" s="463"/>
      <c r="M42" s="442"/>
      <c r="O42" s="442"/>
      <c r="P42" s="442"/>
      <c r="Q42" s="442"/>
    </row>
    <row r="43" spans="1:17" ht="14.25" hidden="1" customHeight="1" x14ac:dyDescent="0.2">
      <c r="A43" s="754"/>
      <c r="B43" s="757"/>
      <c r="C43" s="765" t="s">
        <v>854</v>
      </c>
      <c r="D43" s="766"/>
      <c r="E43" s="740" t="s">
        <v>853</v>
      </c>
      <c r="F43" s="741"/>
      <c r="G43" s="439">
        <v>16.723199999999999</v>
      </c>
      <c r="H43" s="436">
        <v>16.723199999999999</v>
      </c>
      <c r="J43" s="443"/>
      <c r="K43" s="442"/>
      <c r="L43" s="463"/>
      <c r="M43" s="442"/>
      <c r="O43" s="442"/>
      <c r="P43" s="442"/>
      <c r="Q43" s="442"/>
    </row>
    <row r="44" spans="1:17" ht="14.25" hidden="1" customHeight="1" x14ac:dyDescent="0.2">
      <c r="A44" s="754"/>
      <c r="B44" s="757"/>
      <c r="C44" s="767" t="s">
        <v>855</v>
      </c>
      <c r="D44" s="768"/>
      <c r="E44" s="740" t="s">
        <v>856</v>
      </c>
      <c r="F44" s="741"/>
      <c r="G44" s="444">
        <v>0.3</v>
      </c>
      <c r="H44" s="436"/>
      <c r="K44" s="442"/>
      <c r="L44" s="463"/>
      <c r="M44" s="442"/>
      <c r="O44" s="442"/>
      <c r="P44" s="442"/>
      <c r="Q44" s="442"/>
    </row>
    <row r="45" spans="1:17" ht="14.25" hidden="1" customHeight="1" x14ac:dyDescent="0.2">
      <c r="A45" s="754"/>
      <c r="B45" s="757"/>
      <c r="C45" s="769"/>
      <c r="D45" s="770"/>
      <c r="E45" s="740" t="s">
        <v>857</v>
      </c>
      <c r="F45" s="741"/>
      <c r="G45" s="439">
        <v>6</v>
      </c>
      <c r="H45" s="436"/>
      <c r="K45" s="442"/>
      <c r="L45" s="463"/>
      <c r="M45" s="442"/>
      <c r="O45" s="442"/>
      <c r="P45" s="442"/>
      <c r="Q45" s="442"/>
    </row>
    <row r="46" spans="1:17" ht="14.25" hidden="1" customHeight="1" x14ac:dyDescent="0.2">
      <c r="A46" s="754"/>
      <c r="B46" s="758"/>
      <c r="C46" s="771"/>
      <c r="D46" s="772"/>
      <c r="E46" s="740" t="s">
        <v>858</v>
      </c>
      <c r="F46" s="741"/>
      <c r="G46" s="439">
        <v>100.33919999999999</v>
      </c>
      <c r="H46" s="436">
        <v>100.33919999999999</v>
      </c>
      <c r="K46" s="442"/>
      <c r="L46" s="463"/>
      <c r="M46" s="442"/>
      <c r="O46" s="442"/>
      <c r="P46" s="442"/>
      <c r="Q46" s="442"/>
    </row>
    <row r="47" spans="1:17" ht="14.25" hidden="1" customHeight="1" x14ac:dyDescent="0.2">
      <c r="A47" s="754"/>
      <c r="B47" s="773" t="s">
        <v>859</v>
      </c>
      <c r="C47" s="765" t="s">
        <v>851</v>
      </c>
      <c r="D47" s="766"/>
      <c r="E47" s="776" t="s">
        <v>860</v>
      </c>
      <c r="F47" s="777"/>
      <c r="G47" s="439" t="s">
        <v>1432</v>
      </c>
      <c r="H47" s="436">
        <v>0</v>
      </c>
      <c r="K47" s="442"/>
      <c r="L47" s="463"/>
      <c r="M47" s="442"/>
      <c r="O47" s="442"/>
      <c r="P47" s="442"/>
      <c r="Q47" s="442"/>
    </row>
    <row r="48" spans="1:17" ht="14.25" hidden="1" customHeight="1" x14ac:dyDescent="0.2">
      <c r="A48" s="754"/>
      <c r="B48" s="774"/>
      <c r="C48" s="765" t="s">
        <v>854</v>
      </c>
      <c r="D48" s="766"/>
      <c r="E48" s="740" t="s">
        <v>853</v>
      </c>
      <c r="F48" s="741"/>
      <c r="G48" s="439" t="e">
        <v>#VALUE!</v>
      </c>
      <c r="H48" s="436" t="e">
        <v>#VALUE!</v>
      </c>
      <c r="K48" s="442"/>
      <c r="L48" s="463"/>
      <c r="M48" s="442"/>
      <c r="O48" s="442"/>
      <c r="P48" s="442"/>
      <c r="Q48" s="442"/>
    </row>
    <row r="49" spans="1:17" ht="14.25" hidden="1" customHeight="1" x14ac:dyDescent="0.2">
      <c r="A49" s="754"/>
      <c r="B49" s="774"/>
      <c r="C49" s="767" t="s">
        <v>855</v>
      </c>
      <c r="D49" s="768"/>
      <c r="E49" s="740" t="s">
        <v>856</v>
      </c>
      <c r="F49" s="741"/>
      <c r="G49" s="444">
        <v>0.3</v>
      </c>
      <c r="H49" s="445"/>
      <c r="K49" s="442"/>
      <c r="L49" s="463"/>
      <c r="M49" s="442"/>
      <c r="O49" s="442"/>
      <c r="P49" s="442"/>
      <c r="Q49" s="442"/>
    </row>
    <row r="50" spans="1:17" ht="14.25" hidden="1" customHeight="1" x14ac:dyDescent="0.2">
      <c r="A50" s="754"/>
      <c r="B50" s="774"/>
      <c r="C50" s="769"/>
      <c r="D50" s="770"/>
      <c r="E50" s="740" t="s">
        <v>857</v>
      </c>
      <c r="F50" s="741"/>
      <c r="G50" s="439">
        <v>6</v>
      </c>
      <c r="H50" s="439"/>
      <c r="K50" s="442"/>
      <c r="L50" s="464"/>
      <c r="M50" s="443"/>
      <c r="O50" s="442"/>
      <c r="P50" s="443"/>
      <c r="Q50" s="443"/>
    </row>
    <row r="51" spans="1:17" ht="14.25" hidden="1" customHeight="1" x14ac:dyDescent="0.2">
      <c r="A51" s="754"/>
      <c r="B51" s="775"/>
      <c r="C51" s="771"/>
      <c r="D51" s="772"/>
      <c r="E51" s="740" t="s">
        <v>858</v>
      </c>
      <c r="F51" s="741"/>
      <c r="G51" s="439" t="e">
        <v>#VALUE!</v>
      </c>
      <c r="H51" s="436" t="e">
        <v>#VALUE!</v>
      </c>
      <c r="L51" s="462"/>
    </row>
    <row r="52" spans="1:17" hidden="1" x14ac:dyDescent="0.2">
      <c r="A52" s="754"/>
      <c r="B52" s="773" t="s">
        <v>861</v>
      </c>
      <c r="C52" s="778" t="s">
        <v>851</v>
      </c>
      <c r="D52" s="779"/>
      <c r="E52" s="740" t="s">
        <v>860</v>
      </c>
      <c r="F52" s="741"/>
      <c r="G52" s="439" t="e">
        <v>#VALUE!</v>
      </c>
      <c r="H52" s="436" t="e">
        <v>#VALUE!</v>
      </c>
      <c r="L52" s="462"/>
    </row>
    <row r="53" spans="1:17" hidden="1" x14ac:dyDescent="0.2">
      <c r="A53" s="754"/>
      <c r="B53" s="774"/>
      <c r="C53" s="778" t="s">
        <v>861</v>
      </c>
      <c r="D53" s="779"/>
      <c r="E53" s="740" t="s">
        <v>853</v>
      </c>
      <c r="F53" s="741"/>
      <c r="G53" s="439" t="e">
        <v>#VALUE!</v>
      </c>
      <c r="H53" s="436" t="e">
        <v>#VALUE!</v>
      </c>
      <c r="L53" s="462"/>
    </row>
    <row r="54" spans="1:17" hidden="1" x14ac:dyDescent="0.2">
      <c r="A54" s="754"/>
      <c r="B54" s="774"/>
      <c r="C54" s="780" t="s">
        <v>862</v>
      </c>
      <c r="D54" s="766"/>
      <c r="E54" s="740" t="s">
        <v>853</v>
      </c>
      <c r="F54" s="741"/>
      <c r="G54" s="439" t="e">
        <v>#VALUE!</v>
      </c>
      <c r="H54" s="436" t="e">
        <v>#VALUE!</v>
      </c>
      <c r="L54" s="462"/>
    </row>
    <row r="55" spans="1:17" hidden="1" x14ac:dyDescent="0.2">
      <c r="A55" s="754"/>
      <c r="B55" s="774"/>
      <c r="C55" s="781" t="s">
        <v>855</v>
      </c>
      <c r="D55" s="768"/>
      <c r="E55" s="740" t="s">
        <v>856</v>
      </c>
      <c r="F55" s="741"/>
      <c r="G55" s="446">
        <v>0.3</v>
      </c>
      <c r="H55" s="436"/>
      <c r="L55" s="462"/>
    </row>
    <row r="56" spans="1:17" hidden="1" x14ac:dyDescent="0.2">
      <c r="A56" s="754"/>
      <c r="B56" s="774"/>
      <c r="C56" s="782"/>
      <c r="D56" s="770"/>
      <c r="E56" s="740" t="s">
        <v>857</v>
      </c>
      <c r="F56" s="741"/>
      <c r="G56" s="439">
        <v>6</v>
      </c>
      <c r="H56" s="436"/>
      <c r="L56" s="462"/>
    </row>
    <row r="57" spans="1:17" hidden="1" x14ac:dyDescent="0.2">
      <c r="A57" s="755"/>
      <c r="B57" s="775"/>
      <c r="C57" s="783"/>
      <c r="D57" s="772"/>
      <c r="E57" s="740" t="s">
        <v>858</v>
      </c>
      <c r="F57" s="741"/>
      <c r="G57" s="439" t="e">
        <v>#VALUE!</v>
      </c>
      <c r="H57" s="436" t="e">
        <v>#VALUE!</v>
      </c>
      <c r="L57" s="462"/>
    </row>
    <row r="58" spans="1:17" ht="15" hidden="1" customHeight="1" x14ac:dyDescent="0.2">
      <c r="A58" s="784" t="s">
        <v>863</v>
      </c>
      <c r="B58" s="753" t="s">
        <v>864</v>
      </c>
      <c r="C58" s="759" t="s">
        <v>851</v>
      </c>
      <c r="D58" s="760"/>
      <c r="E58" s="740" t="s">
        <v>844</v>
      </c>
      <c r="F58" s="741"/>
      <c r="G58" s="439">
        <v>1.24</v>
      </c>
      <c r="H58" s="436"/>
      <c r="L58" s="462"/>
    </row>
    <row r="59" spans="1:17" ht="15" hidden="1" customHeight="1" x14ac:dyDescent="0.2">
      <c r="A59" s="784"/>
      <c r="B59" s="754"/>
      <c r="C59" s="761"/>
      <c r="D59" s="762"/>
      <c r="E59" s="740" t="s">
        <v>845</v>
      </c>
      <c r="F59" s="741"/>
      <c r="G59" s="439">
        <v>128.63999999999999</v>
      </c>
      <c r="H59" s="436">
        <v>128.63999999999999</v>
      </c>
      <c r="L59" s="462"/>
    </row>
    <row r="60" spans="1:17" ht="15" hidden="1" customHeight="1" x14ac:dyDescent="0.2">
      <c r="A60" s="784"/>
      <c r="B60" s="754"/>
      <c r="C60" s="761"/>
      <c r="D60" s="762"/>
      <c r="E60" s="740" t="s">
        <v>865</v>
      </c>
      <c r="F60" s="741"/>
      <c r="G60" s="434">
        <v>0.2</v>
      </c>
      <c r="H60" s="436"/>
      <c r="L60" s="462"/>
    </row>
    <row r="61" spans="1:17" hidden="1" x14ac:dyDescent="0.2">
      <c r="A61" s="784"/>
      <c r="B61" s="754"/>
      <c r="C61" s="763"/>
      <c r="D61" s="764"/>
      <c r="E61" s="740" t="s">
        <v>866</v>
      </c>
      <c r="F61" s="741"/>
      <c r="G61" s="439">
        <v>25.727999999999998</v>
      </c>
      <c r="H61" s="436">
        <v>25.727999999999998</v>
      </c>
      <c r="L61" s="462"/>
    </row>
    <row r="62" spans="1:17" ht="15" hidden="1" customHeight="1" x14ac:dyDescent="0.2">
      <c r="A62" s="784"/>
      <c r="B62" s="754"/>
      <c r="C62" s="781" t="s">
        <v>855</v>
      </c>
      <c r="D62" s="768"/>
      <c r="E62" s="740" t="s">
        <v>856</v>
      </c>
      <c r="F62" s="741"/>
      <c r="G62" s="444">
        <v>0.3</v>
      </c>
      <c r="H62" s="436"/>
      <c r="L62" s="462"/>
    </row>
    <row r="63" spans="1:17" ht="15" hidden="1" customHeight="1" x14ac:dyDescent="0.2">
      <c r="A63" s="784"/>
      <c r="B63" s="754"/>
      <c r="C63" s="782"/>
      <c r="D63" s="770"/>
      <c r="E63" s="740" t="s">
        <v>857</v>
      </c>
      <c r="F63" s="741"/>
      <c r="G63" s="439">
        <v>6</v>
      </c>
      <c r="H63" s="436"/>
      <c r="L63" s="462"/>
    </row>
    <row r="64" spans="1:17" ht="15" hidden="1" customHeight="1" x14ac:dyDescent="0.2">
      <c r="A64" s="784"/>
      <c r="B64" s="755"/>
      <c r="C64" s="783"/>
      <c r="D64" s="772"/>
      <c r="E64" s="740" t="s">
        <v>858</v>
      </c>
      <c r="F64" s="741"/>
      <c r="G64" s="439">
        <v>200.67839999999998</v>
      </c>
      <c r="H64" s="436">
        <v>200.67839999999998</v>
      </c>
      <c r="L64" s="462"/>
    </row>
    <row r="65" spans="1:12" ht="14.45" hidden="1" customHeight="1" x14ac:dyDescent="0.2">
      <c r="A65" s="784"/>
      <c r="B65" s="785" t="s">
        <v>867</v>
      </c>
      <c r="C65" s="759" t="s">
        <v>851</v>
      </c>
      <c r="D65" s="760"/>
      <c r="E65" s="740" t="s">
        <v>844</v>
      </c>
      <c r="F65" s="741"/>
      <c r="G65" s="439">
        <v>1.04</v>
      </c>
      <c r="H65" s="436">
        <v>1.04</v>
      </c>
      <c r="L65" s="462"/>
    </row>
    <row r="66" spans="1:12" hidden="1" x14ac:dyDescent="0.2">
      <c r="A66" s="784"/>
      <c r="B66" s="786"/>
      <c r="C66" s="761"/>
      <c r="D66" s="762"/>
      <c r="E66" s="740" t="s">
        <v>845</v>
      </c>
      <c r="F66" s="741"/>
      <c r="G66" s="439">
        <v>128.63999999999999</v>
      </c>
      <c r="H66" s="436">
        <v>128.63999999999999</v>
      </c>
      <c r="L66" s="462"/>
    </row>
    <row r="67" spans="1:12" hidden="1" x14ac:dyDescent="0.2">
      <c r="A67" s="784"/>
      <c r="B67" s="786"/>
      <c r="C67" s="761"/>
      <c r="D67" s="762"/>
      <c r="E67" s="740" t="s">
        <v>865</v>
      </c>
      <c r="F67" s="741"/>
      <c r="G67" s="434">
        <v>0.15</v>
      </c>
      <c r="H67" s="436"/>
      <c r="L67" s="462"/>
    </row>
    <row r="68" spans="1:12" ht="13.5" hidden="1" customHeight="1" x14ac:dyDescent="0.2">
      <c r="A68" s="784"/>
      <c r="B68" s="786"/>
      <c r="C68" s="763"/>
      <c r="D68" s="764"/>
      <c r="E68" s="740" t="s">
        <v>853</v>
      </c>
      <c r="F68" s="741"/>
      <c r="G68" s="439">
        <v>19.295999999999996</v>
      </c>
      <c r="H68" s="436">
        <v>19.295999999999996</v>
      </c>
      <c r="L68" s="462"/>
    </row>
    <row r="69" spans="1:12" ht="53.45" hidden="1" customHeight="1" x14ac:dyDescent="0.2">
      <c r="A69" s="784"/>
      <c r="B69" s="786"/>
      <c r="C69" s="759" t="s">
        <v>868</v>
      </c>
      <c r="D69" s="760"/>
      <c r="E69" s="788" t="s">
        <v>869</v>
      </c>
      <c r="F69" s="789"/>
      <c r="G69" s="419" t="s">
        <v>870</v>
      </c>
      <c r="H69" s="447"/>
      <c r="L69" s="462"/>
    </row>
    <row r="70" spans="1:12" hidden="1" x14ac:dyDescent="0.2">
      <c r="A70" s="784"/>
      <c r="B70" s="786"/>
      <c r="C70" s="781" t="s">
        <v>871</v>
      </c>
      <c r="D70" s="768"/>
      <c r="E70" s="740" t="s">
        <v>853</v>
      </c>
      <c r="F70" s="741"/>
      <c r="G70" s="439">
        <v>38.591999999999992</v>
      </c>
      <c r="H70" s="436">
        <v>38.591999999999992</v>
      </c>
      <c r="I70" s="465"/>
      <c r="L70" s="462"/>
    </row>
    <row r="71" spans="1:12" ht="15" hidden="1" customHeight="1" x14ac:dyDescent="0.2">
      <c r="A71" s="784"/>
      <c r="B71" s="786"/>
      <c r="C71" s="782"/>
      <c r="D71" s="770"/>
      <c r="E71" s="740" t="s">
        <v>856</v>
      </c>
      <c r="F71" s="741"/>
      <c r="G71" s="446">
        <v>0.3</v>
      </c>
      <c r="H71" s="436"/>
      <c r="L71" s="462"/>
    </row>
    <row r="72" spans="1:12" ht="15" hidden="1" customHeight="1" x14ac:dyDescent="0.2">
      <c r="A72" s="784"/>
      <c r="B72" s="786"/>
      <c r="C72" s="782"/>
      <c r="D72" s="770"/>
      <c r="E72" s="740" t="s">
        <v>872</v>
      </c>
      <c r="F72" s="741"/>
      <c r="G72" s="446">
        <v>1</v>
      </c>
      <c r="H72" s="436"/>
      <c r="L72" s="462"/>
    </row>
    <row r="73" spans="1:12" ht="15" hidden="1" customHeight="1" x14ac:dyDescent="0.2">
      <c r="A73" s="784"/>
      <c r="B73" s="786"/>
      <c r="C73" s="782"/>
      <c r="D73" s="770"/>
      <c r="E73" s="740" t="s">
        <v>857</v>
      </c>
      <c r="F73" s="741"/>
      <c r="G73" s="439">
        <v>0</v>
      </c>
      <c r="H73" s="436"/>
      <c r="L73" s="462"/>
    </row>
    <row r="74" spans="1:12" ht="15" hidden="1" customHeight="1" x14ac:dyDescent="0.2">
      <c r="A74" s="784"/>
      <c r="B74" s="786"/>
      <c r="C74" s="782"/>
      <c r="D74" s="770"/>
      <c r="E74" s="740" t="s">
        <v>873</v>
      </c>
      <c r="F74" s="741"/>
      <c r="G74" s="439">
        <v>0</v>
      </c>
      <c r="H74" s="436"/>
      <c r="L74" s="462"/>
    </row>
    <row r="75" spans="1:12" ht="15" hidden="1" customHeight="1" x14ac:dyDescent="0.2">
      <c r="A75" s="784"/>
      <c r="B75" s="786"/>
      <c r="C75" s="782"/>
      <c r="D75" s="770"/>
      <c r="E75" s="740" t="s">
        <v>874</v>
      </c>
      <c r="F75" s="741"/>
      <c r="G75" s="434">
        <v>1.6</v>
      </c>
      <c r="H75" s="436"/>
      <c r="L75" s="462"/>
    </row>
    <row r="76" spans="1:12" ht="15" hidden="1" customHeight="1" x14ac:dyDescent="0.2">
      <c r="A76" s="784"/>
      <c r="B76" s="786"/>
      <c r="C76" s="782"/>
      <c r="D76" s="770"/>
      <c r="E76" s="740" t="s">
        <v>875</v>
      </c>
      <c r="F76" s="741"/>
      <c r="G76" s="439">
        <v>0</v>
      </c>
      <c r="H76" s="436">
        <v>0</v>
      </c>
      <c r="L76" s="462"/>
    </row>
    <row r="77" spans="1:12" ht="15.75" hidden="1" customHeight="1" x14ac:dyDescent="0.2">
      <c r="A77" s="784"/>
      <c r="B77" s="787"/>
      <c r="C77" s="783"/>
      <c r="D77" s="772"/>
      <c r="E77" s="740" t="s">
        <v>858</v>
      </c>
      <c r="F77" s="741"/>
      <c r="G77" s="439">
        <v>0</v>
      </c>
      <c r="H77" s="436">
        <v>0</v>
      </c>
      <c r="L77" s="462"/>
    </row>
    <row r="78" spans="1:12" ht="15.75" hidden="1" customHeight="1" x14ac:dyDescent="0.2">
      <c r="A78" s="784" t="s">
        <v>876</v>
      </c>
      <c r="B78" s="448"/>
      <c r="C78" s="781" t="s">
        <v>877</v>
      </c>
      <c r="D78" s="768"/>
      <c r="E78" s="790" t="s">
        <v>872</v>
      </c>
      <c r="F78" s="791"/>
      <c r="G78" s="449"/>
      <c r="H78" s="436">
        <v>0</v>
      </c>
      <c r="L78" s="462"/>
    </row>
    <row r="79" spans="1:12" ht="15.75" hidden="1" customHeight="1" x14ac:dyDescent="0.2">
      <c r="A79" s="784"/>
      <c r="B79" s="450"/>
      <c r="C79" s="782"/>
      <c r="D79" s="770"/>
      <c r="E79" s="790" t="s">
        <v>874</v>
      </c>
      <c r="F79" s="791"/>
      <c r="G79" s="439"/>
      <c r="H79" s="436">
        <v>0</v>
      </c>
      <c r="L79" s="462"/>
    </row>
    <row r="80" spans="1:12" ht="15.75" hidden="1" customHeight="1" x14ac:dyDescent="0.2">
      <c r="A80" s="784"/>
      <c r="B80" s="450"/>
      <c r="C80" s="782"/>
      <c r="D80" s="770"/>
      <c r="E80" s="790" t="s">
        <v>857</v>
      </c>
      <c r="F80" s="791"/>
      <c r="G80" s="439"/>
      <c r="H80" s="436">
        <v>0</v>
      </c>
      <c r="L80" s="462"/>
    </row>
    <row r="81" spans="1:12" ht="15" hidden="1" customHeight="1" x14ac:dyDescent="0.2">
      <c r="A81" s="784"/>
      <c r="B81" s="451"/>
      <c r="C81" s="783"/>
      <c r="D81" s="772"/>
      <c r="E81" s="790" t="s">
        <v>878</v>
      </c>
      <c r="F81" s="791"/>
      <c r="G81" s="439"/>
      <c r="H81" s="436">
        <v>0</v>
      </c>
      <c r="L81" s="462"/>
    </row>
    <row r="82" spans="1:12" ht="15" hidden="1" customHeight="1" x14ac:dyDescent="0.2">
      <c r="A82" s="784"/>
      <c r="B82" s="448"/>
      <c r="C82" s="792" t="s">
        <v>879</v>
      </c>
      <c r="D82" s="793"/>
      <c r="E82" s="790" t="s">
        <v>880</v>
      </c>
      <c r="F82" s="791"/>
      <c r="G82" s="439">
        <v>0</v>
      </c>
      <c r="H82" s="436">
        <v>0</v>
      </c>
      <c r="L82" s="462"/>
    </row>
    <row r="83" spans="1:12" ht="15" hidden="1" customHeight="1" x14ac:dyDescent="0.2">
      <c r="A83" s="784"/>
      <c r="B83" s="450"/>
      <c r="C83" s="794"/>
      <c r="D83" s="795"/>
      <c r="E83" s="790" t="s">
        <v>874</v>
      </c>
      <c r="F83" s="791"/>
      <c r="G83" s="439">
        <v>-0.5</v>
      </c>
      <c r="H83" s="436">
        <v>-0.5</v>
      </c>
      <c r="L83" s="462"/>
    </row>
    <row r="84" spans="1:12" ht="15" hidden="1" customHeight="1" x14ac:dyDescent="0.2">
      <c r="A84" s="784"/>
      <c r="B84" s="451"/>
      <c r="C84" s="796"/>
      <c r="D84" s="797"/>
      <c r="E84" s="790" t="s">
        <v>878</v>
      </c>
      <c r="F84" s="791"/>
      <c r="G84" s="439" t="e">
        <v>#REF!</v>
      </c>
      <c r="H84" s="436" t="e">
        <v>#REF!</v>
      </c>
      <c r="L84" s="462"/>
    </row>
    <row r="85" spans="1:12" ht="15" hidden="1" customHeight="1" x14ac:dyDescent="0.2">
      <c r="A85" s="784"/>
      <c r="B85" s="448"/>
      <c r="C85" s="792" t="s">
        <v>881</v>
      </c>
      <c r="D85" s="793"/>
      <c r="E85" s="790" t="s">
        <v>882</v>
      </c>
      <c r="F85" s="791"/>
      <c r="G85" s="439">
        <v>15</v>
      </c>
      <c r="H85" s="436">
        <v>15</v>
      </c>
      <c r="L85" s="462"/>
    </row>
    <row r="86" spans="1:12" ht="15" hidden="1" customHeight="1" x14ac:dyDescent="0.2">
      <c r="A86" s="784"/>
      <c r="B86" s="450"/>
      <c r="C86" s="794"/>
      <c r="D86" s="795"/>
      <c r="E86" s="790" t="s">
        <v>874</v>
      </c>
      <c r="F86" s="791"/>
      <c r="G86" s="439">
        <v>-0.4</v>
      </c>
      <c r="H86" s="436">
        <v>-0.4</v>
      </c>
      <c r="L86" s="462"/>
    </row>
    <row r="87" spans="1:12" ht="16.5" hidden="1" customHeight="1" x14ac:dyDescent="0.2">
      <c r="A87" s="784"/>
      <c r="B87" s="451"/>
      <c r="C87" s="796"/>
      <c r="D87" s="797"/>
      <c r="E87" s="790" t="s">
        <v>878</v>
      </c>
      <c r="F87" s="791"/>
      <c r="G87" s="439" t="e">
        <v>#REF!</v>
      </c>
      <c r="H87" s="436" t="e">
        <v>#REF!</v>
      </c>
      <c r="L87" s="462"/>
    </row>
    <row r="88" spans="1:12" ht="15" hidden="1" customHeight="1" x14ac:dyDescent="0.2">
      <c r="A88" s="784"/>
      <c r="B88" s="448"/>
      <c r="C88" s="792" t="s">
        <v>883</v>
      </c>
      <c r="D88" s="793"/>
      <c r="E88" s="790" t="s">
        <v>857</v>
      </c>
      <c r="F88" s="791"/>
      <c r="G88" s="439"/>
      <c r="H88" s="436">
        <v>0</v>
      </c>
      <c r="L88" s="462"/>
    </row>
    <row r="89" spans="1:12" ht="15" hidden="1" customHeight="1" x14ac:dyDescent="0.2">
      <c r="A89" s="784"/>
      <c r="B89" s="450"/>
      <c r="C89" s="794"/>
      <c r="D89" s="795"/>
      <c r="E89" s="790" t="s">
        <v>874</v>
      </c>
      <c r="F89" s="791"/>
      <c r="G89" s="439"/>
      <c r="H89" s="436">
        <v>0</v>
      </c>
      <c r="L89" s="462"/>
    </row>
    <row r="90" spans="1:12" ht="15" hidden="1" customHeight="1" x14ac:dyDescent="0.2">
      <c r="A90" s="784"/>
      <c r="B90" s="451"/>
      <c r="C90" s="796"/>
      <c r="D90" s="797"/>
      <c r="E90" s="790" t="s">
        <v>878</v>
      </c>
      <c r="F90" s="791"/>
      <c r="G90" s="439"/>
      <c r="H90" s="436">
        <v>0</v>
      </c>
      <c r="L90" s="462"/>
    </row>
    <row r="91" spans="1:12" ht="15" hidden="1" customHeight="1" x14ac:dyDescent="0.2">
      <c r="A91" s="784"/>
      <c r="B91" s="798" t="s">
        <v>884</v>
      </c>
      <c r="C91" s="799"/>
      <c r="D91" s="800"/>
      <c r="E91" s="740" t="s">
        <v>844</v>
      </c>
      <c r="F91" s="741"/>
      <c r="G91" s="439">
        <v>0</v>
      </c>
      <c r="H91" s="436"/>
      <c r="L91" s="462"/>
    </row>
    <row r="92" spans="1:12" ht="17.25" hidden="1" customHeight="1" x14ac:dyDescent="0.2">
      <c r="A92" s="784"/>
      <c r="B92" s="801"/>
      <c r="C92" s="802"/>
      <c r="D92" s="803"/>
      <c r="E92" s="740" t="s">
        <v>845</v>
      </c>
      <c r="F92" s="741"/>
      <c r="G92" s="439">
        <v>128.63999999999999</v>
      </c>
      <c r="H92" s="436">
        <v>128.63999999999999</v>
      </c>
      <c r="L92" s="462"/>
    </row>
    <row r="93" spans="1:12" ht="17.25" hidden="1" customHeight="1" x14ac:dyDescent="0.2">
      <c r="A93" s="784"/>
      <c r="B93" s="801"/>
      <c r="C93" s="802"/>
      <c r="D93" s="803"/>
      <c r="E93" s="740" t="s">
        <v>885</v>
      </c>
      <c r="F93" s="741"/>
      <c r="G93" s="452">
        <v>1.2999999999999999E-3</v>
      </c>
      <c r="H93" s="436"/>
      <c r="L93" s="462"/>
    </row>
    <row r="94" spans="1:12" ht="17.25" hidden="1" customHeight="1" x14ac:dyDescent="0.2">
      <c r="A94" s="784"/>
      <c r="B94" s="801"/>
      <c r="C94" s="802"/>
      <c r="D94" s="803"/>
      <c r="E94" s="740" t="s">
        <v>857</v>
      </c>
      <c r="F94" s="741"/>
      <c r="G94" s="439">
        <v>0</v>
      </c>
      <c r="H94" s="436"/>
      <c r="L94" s="462"/>
    </row>
    <row r="95" spans="1:12" ht="17.25" hidden="1" customHeight="1" x14ac:dyDescent="0.2">
      <c r="A95" s="784"/>
      <c r="B95" s="801"/>
      <c r="C95" s="802"/>
      <c r="D95" s="803"/>
      <c r="E95" s="740" t="s">
        <v>873</v>
      </c>
      <c r="F95" s="741"/>
      <c r="G95" s="439">
        <v>0</v>
      </c>
      <c r="H95" s="436"/>
      <c r="L95" s="462"/>
    </row>
    <row r="96" spans="1:12" ht="17.25" hidden="1" customHeight="1" x14ac:dyDescent="0.2">
      <c r="A96" s="784"/>
      <c r="B96" s="801"/>
      <c r="C96" s="802"/>
      <c r="D96" s="803"/>
      <c r="E96" s="740" t="s">
        <v>886</v>
      </c>
      <c r="F96" s="741"/>
      <c r="G96" s="439">
        <v>0</v>
      </c>
      <c r="H96" s="436">
        <v>0</v>
      </c>
      <c r="L96" s="462"/>
    </row>
    <row r="97" spans="1:12" ht="17.25" hidden="1" customHeight="1" x14ac:dyDescent="0.2">
      <c r="A97" s="784"/>
      <c r="B97" s="804"/>
      <c r="C97" s="805"/>
      <c r="D97" s="806"/>
      <c r="E97" s="740" t="s">
        <v>878</v>
      </c>
      <c r="F97" s="741"/>
      <c r="G97" s="439">
        <v>0</v>
      </c>
      <c r="H97" s="436">
        <v>0</v>
      </c>
      <c r="L97" s="462"/>
    </row>
    <row r="98" spans="1:12" ht="17.25" hidden="1" customHeight="1" x14ac:dyDescent="0.2">
      <c r="A98" s="784"/>
      <c r="B98" s="798" t="s">
        <v>887</v>
      </c>
      <c r="C98" s="799"/>
      <c r="D98" s="800"/>
      <c r="E98" s="740" t="s">
        <v>844</v>
      </c>
      <c r="F98" s="741"/>
      <c r="G98" s="439">
        <v>0</v>
      </c>
      <c r="H98" s="436"/>
      <c r="L98" s="462"/>
    </row>
    <row r="99" spans="1:12" ht="17.25" hidden="1" customHeight="1" x14ac:dyDescent="0.2">
      <c r="A99" s="784"/>
      <c r="B99" s="801"/>
      <c r="C99" s="802"/>
      <c r="D99" s="803"/>
      <c r="E99" s="740" t="s">
        <v>845</v>
      </c>
      <c r="F99" s="741"/>
      <c r="G99" s="439">
        <v>128.63999999999999</v>
      </c>
      <c r="H99" s="436">
        <v>128.63999999999999</v>
      </c>
      <c r="L99" s="462"/>
    </row>
    <row r="100" spans="1:12" ht="17.25" hidden="1" customHeight="1" x14ac:dyDescent="0.2">
      <c r="A100" s="784"/>
      <c r="B100" s="801"/>
      <c r="C100" s="802"/>
      <c r="D100" s="803"/>
      <c r="E100" s="740" t="s">
        <v>885</v>
      </c>
      <c r="F100" s="741"/>
      <c r="G100" s="452">
        <v>4.4999999999999997E-3</v>
      </c>
      <c r="H100" s="436"/>
      <c r="L100" s="462"/>
    </row>
    <row r="101" spans="1:12" ht="17.25" hidden="1" customHeight="1" x14ac:dyDescent="0.2">
      <c r="A101" s="784"/>
      <c r="B101" s="801"/>
      <c r="C101" s="802"/>
      <c r="D101" s="803"/>
      <c r="E101" s="740" t="s">
        <v>857</v>
      </c>
      <c r="F101" s="741"/>
      <c r="G101" s="439">
        <v>0</v>
      </c>
      <c r="H101" s="436"/>
      <c r="L101" s="462"/>
    </row>
    <row r="102" spans="1:12" ht="17.25" hidden="1" customHeight="1" x14ac:dyDescent="0.2">
      <c r="A102" s="784"/>
      <c r="B102" s="801"/>
      <c r="C102" s="802"/>
      <c r="D102" s="803"/>
      <c r="E102" s="740" t="s">
        <v>873</v>
      </c>
      <c r="F102" s="741"/>
      <c r="G102" s="439">
        <v>0</v>
      </c>
      <c r="H102" s="436"/>
      <c r="L102" s="462"/>
    </row>
    <row r="103" spans="1:12" ht="17.25" hidden="1" customHeight="1" x14ac:dyDescent="0.2">
      <c r="A103" s="784"/>
      <c r="B103" s="801"/>
      <c r="C103" s="802"/>
      <c r="D103" s="803"/>
      <c r="E103" s="740" t="s">
        <v>886</v>
      </c>
      <c r="F103" s="741"/>
      <c r="G103" s="439">
        <v>0</v>
      </c>
      <c r="H103" s="436">
        <v>0</v>
      </c>
      <c r="L103" s="462"/>
    </row>
    <row r="104" spans="1:12" ht="17.25" hidden="1" customHeight="1" x14ac:dyDescent="0.2">
      <c r="A104" s="784"/>
      <c r="B104" s="804"/>
      <c r="C104" s="805"/>
      <c r="D104" s="806"/>
      <c r="E104" s="740" t="s">
        <v>878</v>
      </c>
      <c r="F104" s="741"/>
      <c r="G104" s="439">
        <v>0</v>
      </c>
      <c r="H104" s="436">
        <v>0</v>
      </c>
      <c r="L104" s="462"/>
    </row>
    <row r="105" spans="1:12" ht="47.45" hidden="1" customHeight="1" x14ac:dyDescent="0.2">
      <c r="A105" s="784"/>
      <c r="B105" s="807" t="s">
        <v>868</v>
      </c>
      <c r="C105" s="808"/>
      <c r="D105" s="809"/>
      <c r="E105" s="810" t="s">
        <v>888</v>
      </c>
      <c r="F105" s="789"/>
      <c r="G105" s="453" t="s">
        <v>815</v>
      </c>
      <c r="H105" s="436"/>
      <c r="L105" s="462"/>
    </row>
    <row r="106" spans="1:12" hidden="1" x14ac:dyDescent="0.2">
      <c r="A106" s="784"/>
      <c r="B106" s="811" t="s">
        <v>823</v>
      </c>
      <c r="C106" s="812"/>
      <c r="D106" s="813"/>
      <c r="E106" s="740" t="s">
        <v>844</v>
      </c>
      <c r="F106" s="741"/>
      <c r="G106" s="439">
        <v>0</v>
      </c>
      <c r="H106" s="436"/>
      <c r="L106" s="462"/>
    </row>
    <row r="107" spans="1:12" hidden="1" x14ac:dyDescent="0.2">
      <c r="A107" s="784"/>
      <c r="B107" s="814"/>
      <c r="C107" s="815"/>
      <c r="D107" s="816"/>
      <c r="E107" s="740" t="s">
        <v>845</v>
      </c>
      <c r="F107" s="741"/>
      <c r="G107" s="439">
        <v>128.63999999999999</v>
      </c>
      <c r="H107" s="436">
        <v>128.63999999999999</v>
      </c>
      <c r="L107" s="462"/>
    </row>
    <row r="108" spans="1:12" ht="14.45" hidden="1" customHeight="1" x14ac:dyDescent="0.2">
      <c r="A108" s="784"/>
      <c r="B108" s="814"/>
      <c r="C108" s="815"/>
      <c r="D108" s="816"/>
      <c r="E108" s="740" t="s">
        <v>853</v>
      </c>
      <c r="F108" s="741"/>
      <c r="G108" s="439">
        <v>3.8591999999999995</v>
      </c>
      <c r="H108" s="436">
        <v>3.8591999999999995</v>
      </c>
      <c r="L108" s="462"/>
    </row>
    <row r="109" spans="1:12" ht="14.45" hidden="1" customHeight="1" x14ac:dyDescent="0.2">
      <c r="A109" s="784"/>
      <c r="B109" s="814"/>
      <c r="C109" s="815"/>
      <c r="D109" s="816"/>
      <c r="E109" s="740" t="s">
        <v>889</v>
      </c>
      <c r="F109" s="741"/>
      <c r="G109" s="439">
        <v>9.2620799999999992</v>
      </c>
      <c r="H109" s="436">
        <v>9.2620799999999992</v>
      </c>
      <c r="L109" s="462"/>
    </row>
    <row r="110" spans="1:12" hidden="1" x14ac:dyDescent="0.2">
      <c r="A110" s="784"/>
      <c r="B110" s="811" t="s">
        <v>890</v>
      </c>
      <c r="C110" s="812"/>
      <c r="D110" s="813"/>
      <c r="E110" s="740" t="s">
        <v>889</v>
      </c>
      <c r="F110" s="741"/>
      <c r="G110" s="439">
        <v>9.2620799999999992</v>
      </c>
      <c r="H110" s="436">
        <v>9.2620799999999992</v>
      </c>
      <c r="L110" s="462"/>
    </row>
    <row r="111" spans="1:12" hidden="1" x14ac:dyDescent="0.2">
      <c r="A111" s="784"/>
      <c r="B111" s="814"/>
      <c r="C111" s="815"/>
      <c r="D111" s="816"/>
      <c r="E111" s="740" t="s">
        <v>891</v>
      </c>
      <c r="F111" s="741"/>
      <c r="G111" s="439">
        <v>22.228991999999998</v>
      </c>
      <c r="H111" s="436">
        <v>22.228991999999998</v>
      </c>
      <c r="L111" s="462"/>
    </row>
    <row r="112" spans="1:12" hidden="1" x14ac:dyDescent="0.2">
      <c r="A112" s="784"/>
      <c r="B112" s="814"/>
      <c r="C112" s="815"/>
      <c r="D112" s="816"/>
      <c r="E112" s="740" t="s">
        <v>857</v>
      </c>
      <c r="F112" s="741"/>
      <c r="G112" s="439">
        <v>0</v>
      </c>
      <c r="H112" s="436"/>
      <c r="L112" s="462"/>
    </row>
    <row r="113" spans="1:12" hidden="1" x14ac:dyDescent="0.2">
      <c r="A113" s="784"/>
      <c r="B113" s="814"/>
      <c r="C113" s="815"/>
      <c r="D113" s="816"/>
      <c r="E113" s="740" t="s">
        <v>873</v>
      </c>
      <c r="F113" s="741"/>
      <c r="G113" s="439">
        <v>0</v>
      </c>
      <c r="H113" s="436">
        <v>0</v>
      </c>
      <c r="L113" s="462"/>
    </row>
    <row r="114" spans="1:12" hidden="1" x14ac:dyDescent="0.2">
      <c r="A114" s="784"/>
      <c r="B114" s="814"/>
      <c r="C114" s="815"/>
      <c r="D114" s="816"/>
      <c r="E114" s="740" t="s">
        <v>892</v>
      </c>
      <c r="F114" s="741"/>
      <c r="G114" s="439">
        <v>0</v>
      </c>
      <c r="H114" s="436">
        <v>0</v>
      </c>
      <c r="L114" s="462"/>
    </row>
    <row r="115" spans="1:12" hidden="1" x14ac:dyDescent="0.2">
      <c r="A115" s="784"/>
      <c r="B115" s="821"/>
      <c r="C115" s="822"/>
      <c r="D115" s="823"/>
      <c r="E115" s="740" t="s">
        <v>878</v>
      </c>
      <c r="F115" s="741"/>
      <c r="G115" s="439">
        <v>0</v>
      </c>
      <c r="H115" s="436">
        <v>0</v>
      </c>
      <c r="L115" s="462"/>
    </row>
    <row r="116" spans="1:12" ht="19.5" hidden="1" customHeight="1" x14ac:dyDescent="0.2">
      <c r="A116" s="773" t="s">
        <v>893</v>
      </c>
      <c r="B116" s="835" t="s">
        <v>894</v>
      </c>
      <c r="C116" s="836"/>
      <c r="D116" s="837"/>
      <c r="E116" s="844" t="s">
        <v>823</v>
      </c>
      <c r="F116" s="440" t="s">
        <v>895</v>
      </c>
      <c r="G116" s="454"/>
      <c r="H116" s="436">
        <v>0</v>
      </c>
      <c r="L116" s="462"/>
    </row>
    <row r="117" spans="1:12" ht="20.25" hidden="1" customHeight="1" x14ac:dyDescent="0.2">
      <c r="A117" s="774"/>
      <c r="B117" s="838"/>
      <c r="C117" s="839"/>
      <c r="D117" s="840"/>
      <c r="E117" s="845"/>
      <c r="F117" s="440" t="s">
        <v>845</v>
      </c>
      <c r="G117" s="439"/>
      <c r="H117" s="436">
        <v>0</v>
      </c>
      <c r="L117" s="462"/>
    </row>
    <row r="118" spans="1:12" ht="19.5" hidden="1" customHeight="1" x14ac:dyDescent="0.2">
      <c r="A118" s="774"/>
      <c r="B118" s="838"/>
      <c r="C118" s="839"/>
      <c r="D118" s="840"/>
      <c r="E118" s="845"/>
      <c r="F118" s="440" t="s">
        <v>865</v>
      </c>
      <c r="G118" s="455"/>
      <c r="H118" s="436">
        <v>0</v>
      </c>
      <c r="L118" s="462"/>
    </row>
    <row r="119" spans="1:12" ht="19.5" hidden="1" customHeight="1" x14ac:dyDescent="0.2">
      <c r="A119" s="774"/>
      <c r="B119" s="838"/>
      <c r="C119" s="839"/>
      <c r="D119" s="840"/>
      <c r="E119" s="846"/>
      <c r="F119" s="440" t="s">
        <v>853</v>
      </c>
      <c r="G119" s="439"/>
      <c r="H119" s="436">
        <v>0</v>
      </c>
      <c r="L119" s="462"/>
    </row>
    <row r="120" spans="1:12" ht="27" hidden="1" customHeight="1" x14ac:dyDescent="0.2">
      <c r="A120" s="774"/>
      <c r="B120" s="838"/>
      <c r="C120" s="839"/>
      <c r="D120" s="840"/>
      <c r="E120" s="844" t="s">
        <v>887</v>
      </c>
      <c r="F120" s="440" t="s">
        <v>885</v>
      </c>
      <c r="G120" s="456"/>
      <c r="H120" s="436">
        <v>0</v>
      </c>
      <c r="L120" s="462"/>
    </row>
    <row r="121" spans="1:12" ht="26.25" hidden="1" customHeight="1" x14ac:dyDescent="0.2">
      <c r="A121" s="774"/>
      <c r="B121" s="838"/>
      <c r="C121" s="839"/>
      <c r="D121" s="840"/>
      <c r="E121" s="845"/>
      <c r="F121" s="440" t="s">
        <v>889</v>
      </c>
      <c r="G121" s="439"/>
      <c r="H121" s="436">
        <v>0</v>
      </c>
      <c r="L121" s="462"/>
    </row>
    <row r="122" spans="1:12" ht="27" hidden="1" customHeight="1" x14ac:dyDescent="0.2">
      <c r="A122" s="774"/>
      <c r="B122" s="838"/>
      <c r="C122" s="839"/>
      <c r="D122" s="840"/>
      <c r="E122" s="845"/>
      <c r="F122" s="440" t="s">
        <v>896</v>
      </c>
      <c r="G122" s="439"/>
      <c r="H122" s="436">
        <v>0</v>
      </c>
      <c r="L122" s="462"/>
    </row>
    <row r="123" spans="1:12" ht="21.75" hidden="1" customHeight="1" x14ac:dyDescent="0.2">
      <c r="A123" s="774"/>
      <c r="B123" s="838"/>
      <c r="C123" s="839"/>
      <c r="D123" s="840"/>
      <c r="E123" s="846"/>
      <c r="F123" s="440" t="s">
        <v>897</v>
      </c>
      <c r="G123" s="439"/>
      <c r="H123" s="436">
        <v>0</v>
      </c>
      <c r="L123" s="462"/>
    </row>
    <row r="124" spans="1:12" ht="22.5" hidden="1" customHeight="1" x14ac:dyDescent="0.2">
      <c r="A124" s="774"/>
      <c r="B124" s="838"/>
      <c r="C124" s="839"/>
      <c r="D124" s="840"/>
      <c r="E124" s="844" t="s">
        <v>893</v>
      </c>
      <c r="F124" s="440" t="s">
        <v>845</v>
      </c>
      <c r="G124" s="439"/>
      <c r="H124" s="436">
        <v>0</v>
      </c>
      <c r="L124" s="462"/>
    </row>
    <row r="125" spans="1:12" ht="26.25" hidden="1" customHeight="1" x14ac:dyDescent="0.2">
      <c r="A125" s="774"/>
      <c r="B125" s="838"/>
      <c r="C125" s="839"/>
      <c r="D125" s="840"/>
      <c r="E125" s="845"/>
      <c r="F125" s="440" t="s">
        <v>865</v>
      </c>
      <c r="G125" s="439"/>
      <c r="H125" s="436">
        <v>0</v>
      </c>
      <c r="L125" s="462"/>
    </row>
    <row r="126" spans="1:12" ht="26.25" hidden="1" customHeight="1" x14ac:dyDescent="0.2">
      <c r="A126" s="774"/>
      <c r="B126" s="838"/>
      <c r="C126" s="839"/>
      <c r="D126" s="840"/>
      <c r="E126" s="845"/>
      <c r="F126" s="440" t="s">
        <v>853</v>
      </c>
      <c r="G126" s="456"/>
      <c r="H126" s="436">
        <v>0</v>
      </c>
      <c r="L126" s="462"/>
    </row>
    <row r="127" spans="1:12" ht="20.25" hidden="1" customHeight="1" x14ac:dyDescent="0.2">
      <c r="A127" s="774"/>
      <c r="B127" s="838"/>
      <c r="C127" s="839"/>
      <c r="D127" s="840"/>
      <c r="E127" s="845"/>
      <c r="F127" s="440" t="s">
        <v>898</v>
      </c>
      <c r="G127" s="439"/>
      <c r="H127" s="436">
        <v>0</v>
      </c>
      <c r="L127" s="462"/>
    </row>
    <row r="128" spans="1:12" ht="23.25" hidden="1" customHeight="1" x14ac:dyDescent="0.2">
      <c r="A128" s="774"/>
      <c r="B128" s="838"/>
      <c r="C128" s="839"/>
      <c r="D128" s="840"/>
      <c r="E128" s="845"/>
      <c r="F128" s="440" t="s">
        <v>889</v>
      </c>
      <c r="G128" s="439"/>
      <c r="H128" s="436">
        <v>0</v>
      </c>
      <c r="L128" s="462"/>
    </row>
    <row r="129" spans="1:12" ht="15.75" hidden="1" customHeight="1" x14ac:dyDescent="0.2">
      <c r="A129" s="774"/>
      <c r="B129" s="838"/>
      <c r="C129" s="839"/>
      <c r="D129" s="840"/>
      <c r="E129" s="845"/>
      <c r="F129" s="440" t="s">
        <v>896</v>
      </c>
      <c r="G129" s="439"/>
      <c r="H129" s="436">
        <v>0</v>
      </c>
      <c r="L129" s="462"/>
    </row>
    <row r="130" spans="1:12" ht="24" hidden="1" customHeight="1" x14ac:dyDescent="0.2">
      <c r="A130" s="775"/>
      <c r="B130" s="841"/>
      <c r="C130" s="842"/>
      <c r="D130" s="843"/>
      <c r="E130" s="846"/>
      <c r="F130" s="440" t="s">
        <v>899</v>
      </c>
      <c r="G130" s="439"/>
      <c r="H130" s="436">
        <v>0</v>
      </c>
      <c r="L130" s="462"/>
    </row>
    <row r="131" spans="1:12" ht="30.6" customHeight="1" x14ac:dyDescent="0.2">
      <c r="A131" s="817" t="s">
        <v>900</v>
      </c>
      <c r="B131" s="820" t="s">
        <v>901</v>
      </c>
      <c r="C131" s="820"/>
      <c r="D131" s="820"/>
      <c r="E131" s="739" t="s">
        <v>902</v>
      </c>
      <c r="F131" s="739"/>
      <c r="G131" s="434">
        <v>336.15999999999997</v>
      </c>
      <c r="H131" s="436">
        <v>336.15999999999997</v>
      </c>
      <c r="I131" s="466"/>
      <c r="L131" s="462"/>
    </row>
    <row r="132" spans="1:12" ht="30.6" customHeight="1" x14ac:dyDescent="0.2">
      <c r="A132" s="818"/>
      <c r="B132" s="820"/>
      <c r="C132" s="820"/>
      <c r="D132" s="820"/>
      <c r="E132" s="739" t="s">
        <v>903</v>
      </c>
      <c r="F132" s="739"/>
      <c r="G132" s="439">
        <v>1831.55</v>
      </c>
      <c r="H132" s="436">
        <v>1831.55</v>
      </c>
      <c r="I132" s="466"/>
      <c r="L132" s="462"/>
    </row>
    <row r="133" spans="1:12" ht="30.6" customHeight="1" x14ac:dyDescent="0.2">
      <c r="A133" s="818"/>
      <c r="B133" s="820" t="s">
        <v>904</v>
      </c>
      <c r="C133" s="820"/>
      <c r="D133" s="820"/>
      <c r="E133" s="740" t="s">
        <v>905</v>
      </c>
      <c r="F133" s="741"/>
      <c r="G133" s="439">
        <v>2124.33</v>
      </c>
      <c r="H133" s="436">
        <v>2124.33</v>
      </c>
      <c r="I133" s="466"/>
      <c r="L133" s="462"/>
    </row>
    <row r="134" spans="1:12" ht="15" customHeight="1" x14ac:dyDescent="0.2">
      <c r="A134" s="818"/>
      <c r="B134" s="781" t="s">
        <v>906</v>
      </c>
      <c r="C134" s="767"/>
      <c r="D134" s="768"/>
      <c r="E134" s="739" t="s">
        <v>907</v>
      </c>
      <c r="F134" s="739"/>
      <c r="G134" s="456">
        <v>6.1499999999999999E-2</v>
      </c>
      <c r="H134" s="436"/>
      <c r="L134" s="462"/>
    </row>
    <row r="135" spans="1:12" x14ac:dyDescent="0.2">
      <c r="A135" s="818"/>
      <c r="B135" s="782"/>
      <c r="C135" s="769"/>
      <c r="D135" s="770"/>
      <c r="E135" s="739" t="s">
        <v>908</v>
      </c>
      <c r="F135" s="739"/>
      <c r="G135" s="456">
        <v>2.8500000000000001E-2</v>
      </c>
      <c r="H135" s="436"/>
      <c r="L135" s="462"/>
    </row>
    <row r="136" spans="1:12" x14ac:dyDescent="0.2">
      <c r="A136" s="818"/>
      <c r="B136" s="782"/>
      <c r="C136" s="769"/>
      <c r="D136" s="770"/>
      <c r="E136" s="740" t="s">
        <v>909</v>
      </c>
      <c r="F136" s="741"/>
      <c r="G136" s="455">
        <v>7.8E-2</v>
      </c>
      <c r="H136" s="436"/>
      <c r="L136" s="462"/>
    </row>
    <row r="137" spans="1:12" x14ac:dyDescent="0.2">
      <c r="A137" s="818"/>
      <c r="B137" s="782"/>
      <c r="C137" s="769"/>
      <c r="D137" s="770"/>
      <c r="E137" s="740" t="s">
        <v>909</v>
      </c>
      <c r="F137" s="741"/>
      <c r="G137" s="455">
        <v>7.8E-2</v>
      </c>
      <c r="H137" s="436"/>
      <c r="L137" s="462"/>
    </row>
    <row r="138" spans="1:12" x14ac:dyDescent="0.2">
      <c r="A138" s="818"/>
      <c r="B138" s="782"/>
      <c r="C138" s="769"/>
      <c r="D138" s="770"/>
      <c r="E138" s="739" t="s">
        <v>910</v>
      </c>
      <c r="F138" s="739"/>
      <c r="G138" s="455">
        <v>0.83599999999999997</v>
      </c>
      <c r="H138" s="436"/>
      <c r="L138" s="462"/>
    </row>
    <row r="139" spans="1:12" x14ac:dyDescent="0.2">
      <c r="A139" s="818"/>
      <c r="B139" s="782"/>
      <c r="C139" s="769"/>
      <c r="D139" s="770"/>
      <c r="E139" s="739" t="s">
        <v>874</v>
      </c>
      <c r="F139" s="739"/>
      <c r="G139" s="439">
        <v>1.6</v>
      </c>
      <c r="H139" s="436"/>
      <c r="L139" s="462"/>
    </row>
    <row r="140" spans="1:12" x14ac:dyDescent="0.2">
      <c r="A140" s="818"/>
      <c r="B140" s="782"/>
      <c r="C140" s="769"/>
      <c r="D140" s="770"/>
      <c r="E140" s="739" t="s">
        <v>857</v>
      </c>
      <c r="F140" s="739"/>
      <c r="G140" s="439">
        <v>15</v>
      </c>
      <c r="H140" s="436"/>
      <c r="L140" s="462"/>
    </row>
    <row r="141" spans="1:12" x14ac:dyDescent="0.2">
      <c r="A141" s="818"/>
      <c r="B141" s="782"/>
      <c r="C141" s="769"/>
      <c r="D141" s="770"/>
      <c r="E141" s="739" t="s">
        <v>873</v>
      </c>
      <c r="F141" s="739"/>
      <c r="G141" s="439">
        <v>0</v>
      </c>
      <c r="H141" s="436"/>
      <c r="L141" s="462"/>
    </row>
    <row r="142" spans="1:12" x14ac:dyDescent="0.2">
      <c r="A142" s="818"/>
      <c r="B142" s="782"/>
      <c r="C142" s="769"/>
      <c r="D142" s="770"/>
      <c r="E142" s="739" t="s">
        <v>878</v>
      </c>
      <c r="F142" s="739"/>
      <c r="G142" s="439">
        <v>7325.27</v>
      </c>
      <c r="H142" s="436">
        <v>7325.27</v>
      </c>
      <c r="L142" s="462"/>
    </row>
    <row r="143" spans="1:12" x14ac:dyDescent="0.2">
      <c r="A143" s="818"/>
      <c r="B143" s="782"/>
      <c r="C143" s="769"/>
      <c r="D143" s="770"/>
      <c r="E143" s="739" t="s">
        <v>911</v>
      </c>
      <c r="F143" s="739"/>
      <c r="G143" s="439">
        <v>0</v>
      </c>
      <c r="H143" s="436">
        <v>0</v>
      </c>
      <c r="L143" s="462"/>
    </row>
    <row r="144" spans="1:12" x14ac:dyDescent="0.2">
      <c r="A144" s="819"/>
      <c r="B144" s="783"/>
      <c r="C144" s="771"/>
      <c r="D144" s="772"/>
      <c r="E144" s="739" t="s">
        <v>912</v>
      </c>
      <c r="F144" s="739"/>
      <c r="G144" s="457">
        <v>4578.2937499999998</v>
      </c>
      <c r="H144" s="436">
        <v>4578.2937499999998</v>
      </c>
      <c r="I144" s="470"/>
      <c r="J144" s="470"/>
      <c r="K144" s="470"/>
      <c r="L144" s="471"/>
    </row>
    <row r="145" spans="1:12" x14ac:dyDescent="0.2">
      <c r="A145" s="413"/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67"/>
    </row>
    <row r="146" spans="1:12" hidden="1" x14ac:dyDescent="0.2">
      <c r="A146" s="421"/>
      <c r="L146" s="462"/>
    </row>
    <row r="147" spans="1:12" hidden="1" x14ac:dyDescent="0.2">
      <c r="A147" s="421"/>
      <c r="F147" s="468" t="s">
        <v>913</v>
      </c>
      <c r="L147" s="462"/>
    </row>
    <row r="148" spans="1:12" hidden="1" x14ac:dyDescent="0.2">
      <c r="A148" s="421"/>
      <c r="F148" s="409" t="s">
        <v>914</v>
      </c>
      <c r="G148" s="409">
        <v>942</v>
      </c>
      <c r="L148" s="462"/>
    </row>
    <row r="149" spans="1:12" hidden="1" x14ac:dyDescent="0.2">
      <c r="A149" s="824"/>
      <c r="B149" s="825"/>
      <c r="C149" s="825"/>
      <c r="F149" s="409" t="s">
        <v>915</v>
      </c>
      <c r="G149" s="409">
        <v>569</v>
      </c>
      <c r="L149" s="462"/>
    </row>
    <row r="150" spans="1:12" hidden="1" x14ac:dyDescent="0.2">
      <c r="A150" s="824"/>
      <c r="B150" s="825"/>
      <c r="C150" s="825"/>
      <c r="F150" s="409" t="s">
        <v>916</v>
      </c>
      <c r="G150" s="409">
        <v>318.39999999999998</v>
      </c>
      <c r="L150" s="462"/>
    </row>
    <row r="151" spans="1:12" hidden="1" x14ac:dyDescent="0.2">
      <c r="A151" s="824"/>
      <c r="B151" s="825"/>
      <c r="C151" s="825"/>
      <c r="L151" s="462"/>
    </row>
    <row r="152" spans="1:12" hidden="1" x14ac:dyDescent="0.2">
      <c r="A152" s="824"/>
      <c r="B152" s="825"/>
      <c r="C152" s="825"/>
      <c r="F152" s="468" t="s">
        <v>917</v>
      </c>
      <c r="L152" s="462"/>
    </row>
    <row r="153" spans="1:12" hidden="1" x14ac:dyDescent="0.2">
      <c r="A153" s="421"/>
      <c r="F153" s="409" t="s">
        <v>918</v>
      </c>
      <c r="G153" s="409">
        <v>1053.1099999999999</v>
      </c>
      <c r="L153" s="462"/>
    </row>
    <row r="154" spans="1:12" hidden="1" x14ac:dyDescent="0.2">
      <c r="A154" s="421"/>
      <c r="F154" s="409" t="s">
        <v>919</v>
      </c>
      <c r="G154" s="409">
        <v>299.52</v>
      </c>
      <c r="L154" s="462"/>
    </row>
    <row r="155" spans="1:12" hidden="1" x14ac:dyDescent="0.2">
      <c r="A155" s="421"/>
      <c r="L155" s="462"/>
    </row>
    <row r="156" spans="1:12" hidden="1" x14ac:dyDescent="0.2">
      <c r="A156" s="421"/>
      <c r="L156" s="462"/>
    </row>
    <row r="157" spans="1:12" x14ac:dyDescent="0.2">
      <c r="A157" s="421"/>
      <c r="L157" s="462"/>
    </row>
    <row r="158" spans="1:12" x14ac:dyDescent="0.2">
      <c r="A158" s="421"/>
      <c r="F158" s="468" t="s">
        <v>913</v>
      </c>
      <c r="L158" s="462"/>
    </row>
    <row r="159" spans="1:12" x14ac:dyDescent="0.2">
      <c r="A159" s="421"/>
      <c r="F159" s="409" t="s">
        <v>914</v>
      </c>
      <c r="G159" s="409">
        <v>1327.75</v>
      </c>
      <c r="I159" s="409">
        <v>1831.55</v>
      </c>
      <c r="L159" s="462"/>
    </row>
    <row r="160" spans="1:12" x14ac:dyDescent="0.2">
      <c r="A160" s="421"/>
      <c r="F160" s="409" t="s">
        <v>915</v>
      </c>
      <c r="G160" s="409">
        <v>686</v>
      </c>
      <c r="I160" s="409">
        <v>2124.33</v>
      </c>
      <c r="L160" s="462"/>
    </row>
    <row r="161" spans="1:12" x14ac:dyDescent="0.2">
      <c r="A161" s="421"/>
      <c r="F161" s="409" t="s">
        <v>916</v>
      </c>
      <c r="G161" s="409">
        <v>336.15999999999997</v>
      </c>
      <c r="I161" s="409">
        <v>336.15999999999997</v>
      </c>
      <c r="L161" s="462"/>
    </row>
    <row r="162" spans="1:12" x14ac:dyDescent="0.2">
      <c r="A162" s="421"/>
      <c r="L162" s="462"/>
    </row>
    <row r="163" spans="1:12" x14ac:dyDescent="0.2">
      <c r="A163" s="421"/>
      <c r="F163" s="468" t="s">
        <v>917</v>
      </c>
      <c r="L163" s="462"/>
    </row>
    <row r="164" spans="1:12" x14ac:dyDescent="0.2">
      <c r="A164" s="421"/>
      <c r="F164" s="409" t="s">
        <v>918</v>
      </c>
      <c r="G164" s="409">
        <v>1438.33</v>
      </c>
      <c r="L164" s="462"/>
    </row>
    <row r="165" spans="1:12" x14ac:dyDescent="0.2">
      <c r="A165" s="469"/>
      <c r="B165" s="470"/>
      <c r="C165" s="470"/>
      <c r="D165" s="470"/>
      <c r="E165" s="470"/>
      <c r="F165" s="470" t="s">
        <v>919</v>
      </c>
      <c r="G165" s="470">
        <v>503.8</v>
      </c>
      <c r="H165" s="470"/>
      <c r="I165" s="470"/>
      <c r="J165" s="470"/>
      <c r="K165" s="470"/>
      <c r="L165" s="471"/>
    </row>
  </sheetData>
  <mergeCells count="179">
    <mergeCell ref="A152:C152"/>
    <mergeCell ref="J1:L1"/>
    <mergeCell ref="J2:L3"/>
    <mergeCell ref="E142:F142"/>
    <mergeCell ref="E143:F143"/>
    <mergeCell ref="E144:F144"/>
    <mergeCell ref="A149:C149"/>
    <mergeCell ref="A150:C150"/>
    <mergeCell ref="A151:C151"/>
    <mergeCell ref="E133:F133"/>
    <mergeCell ref="B134:D144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A116:A130"/>
    <mergeCell ref="B116:D130"/>
    <mergeCell ref="E116:E119"/>
    <mergeCell ref="E120:E123"/>
    <mergeCell ref="E124:E130"/>
    <mergeCell ref="A131:A144"/>
    <mergeCell ref="B131:D132"/>
    <mergeCell ref="E131:F131"/>
    <mergeCell ref="E132:F132"/>
    <mergeCell ref="B133:D133"/>
    <mergeCell ref="B110:D115"/>
    <mergeCell ref="E110:F110"/>
    <mergeCell ref="E111:F111"/>
    <mergeCell ref="E112:F112"/>
    <mergeCell ref="E113:F113"/>
    <mergeCell ref="E114:F114"/>
    <mergeCell ref="E115:F115"/>
    <mergeCell ref="A78:A115"/>
    <mergeCell ref="C78:D81"/>
    <mergeCell ref="E78:F78"/>
    <mergeCell ref="E79:F79"/>
    <mergeCell ref="E80:F80"/>
    <mergeCell ref="E81:F81"/>
    <mergeCell ref="C82:D84"/>
    <mergeCell ref="E82:F82"/>
    <mergeCell ref="C88:D90"/>
    <mergeCell ref="E88:F88"/>
    <mergeCell ref="E89:F89"/>
    <mergeCell ref="E90:F90"/>
    <mergeCell ref="E109:F109"/>
    <mergeCell ref="E96:F96"/>
    <mergeCell ref="E97:F97"/>
    <mergeCell ref="B98:D104"/>
    <mergeCell ref="E98:F98"/>
    <mergeCell ref="E99:F99"/>
    <mergeCell ref="E100:F100"/>
    <mergeCell ref="E101:F101"/>
    <mergeCell ref="E102:F102"/>
    <mergeCell ref="E103:F103"/>
    <mergeCell ref="E104:F104"/>
    <mergeCell ref="B91:D97"/>
    <mergeCell ref="E91:F91"/>
    <mergeCell ref="E92:F92"/>
    <mergeCell ref="E93:F93"/>
    <mergeCell ref="E94:F94"/>
    <mergeCell ref="E95:F95"/>
    <mergeCell ref="B105:D105"/>
    <mergeCell ref="E105:F105"/>
    <mergeCell ref="B106:D109"/>
    <mergeCell ref="E106:F106"/>
    <mergeCell ref="E107:F107"/>
    <mergeCell ref="E108:F108"/>
    <mergeCell ref="E74:F74"/>
    <mergeCell ref="E75:F75"/>
    <mergeCell ref="E83:F83"/>
    <mergeCell ref="E84:F84"/>
    <mergeCell ref="C85:D87"/>
    <mergeCell ref="E85:F85"/>
    <mergeCell ref="E86:F86"/>
    <mergeCell ref="E87:F87"/>
    <mergeCell ref="E76:F76"/>
    <mergeCell ref="E77:F77"/>
    <mergeCell ref="A58:A77"/>
    <mergeCell ref="B58:B64"/>
    <mergeCell ref="C58:D61"/>
    <mergeCell ref="E58:F58"/>
    <mergeCell ref="E59:F59"/>
    <mergeCell ref="E60:F60"/>
    <mergeCell ref="E61:F61"/>
    <mergeCell ref="C62:D64"/>
    <mergeCell ref="E62:F62"/>
    <mergeCell ref="E63:F63"/>
    <mergeCell ref="E64:F64"/>
    <mergeCell ref="B65:B77"/>
    <mergeCell ref="C65:D68"/>
    <mergeCell ref="E65:F65"/>
    <mergeCell ref="E66:F66"/>
    <mergeCell ref="E67:F67"/>
    <mergeCell ref="E68:F68"/>
    <mergeCell ref="C69:D69"/>
    <mergeCell ref="E69:F69"/>
    <mergeCell ref="C70:D77"/>
    <mergeCell ref="E70:F70"/>
    <mergeCell ref="E71:F71"/>
    <mergeCell ref="E72:F72"/>
    <mergeCell ref="E73:F73"/>
    <mergeCell ref="E52:F52"/>
    <mergeCell ref="C53:D53"/>
    <mergeCell ref="E53:F53"/>
    <mergeCell ref="C54:D54"/>
    <mergeCell ref="E54:F54"/>
    <mergeCell ref="C55:D57"/>
    <mergeCell ref="E55:F55"/>
    <mergeCell ref="E56:F56"/>
    <mergeCell ref="E57:F57"/>
    <mergeCell ref="A39:A57"/>
    <mergeCell ref="B39:B46"/>
    <mergeCell ref="C39:D42"/>
    <mergeCell ref="E39:F39"/>
    <mergeCell ref="E40:F40"/>
    <mergeCell ref="E41:F41"/>
    <mergeCell ref="E42:F42"/>
    <mergeCell ref="C43:D43"/>
    <mergeCell ref="E43:F43"/>
    <mergeCell ref="C44:D46"/>
    <mergeCell ref="E44:F44"/>
    <mergeCell ref="E45:F45"/>
    <mergeCell ref="E46:F46"/>
    <mergeCell ref="B47:B51"/>
    <mergeCell ref="C47:D47"/>
    <mergeCell ref="E47:F47"/>
    <mergeCell ref="C48:D48"/>
    <mergeCell ref="E48:F48"/>
    <mergeCell ref="C49:D51"/>
    <mergeCell ref="E49:F49"/>
    <mergeCell ref="E50:F50"/>
    <mergeCell ref="E51:F51"/>
    <mergeCell ref="B52:B57"/>
    <mergeCell ref="C52:D52"/>
    <mergeCell ref="A32:D35"/>
    <mergeCell ref="E33:F33"/>
    <mergeCell ref="J33:J34"/>
    <mergeCell ref="E34:F34"/>
    <mergeCell ref="E35:F35"/>
    <mergeCell ref="J35:J36"/>
    <mergeCell ref="A36:D38"/>
    <mergeCell ref="E36:F36"/>
    <mergeCell ref="E37:F37"/>
    <mergeCell ref="J37:J38"/>
    <mergeCell ref="E38:F38"/>
    <mergeCell ref="A23:D31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A14:F14"/>
    <mergeCell ref="A15:D22"/>
    <mergeCell ref="E15:F15"/>
    <mergeCell ref="E16:F16"/>
    <mergeCell ref="E17:F17"/>
    <mergeCell ref="E18:F18"/>
    <mergeCell ref="E19:F19"/>
    <mergeCell ref="E20:F20"/>
    <mergeCell ref="E21:F21"/>
    <mergeCell ref="E22:F22"/>
    <mergeCell ref="A4:L4"/>
    <mergeCell ref="B5:L5"/>
    <mergeCell ref="B6:L6"/>
    <mergeCell ref="B7:L7"/>
    <mergeCell ref="A8:E8"/>
    <mergeCell ref="A13:F13"/>
    <mergeCell ref="A1:C3"/>
    <mergeCell ref="D1:I1"/>
    <mergeCell ref="D2:I2"/>
    <mergeCell ref="D3:I3"/>
  </mergeCells>
  <printOptions horizontalCentered="1"/>
  <pageMargins left="0.19685039370078741" right="0.23622047244094491" top="0.55118110236220474" bottom="0.55118110236220474" header="0.31496062992125984" footer="0.31496062992125984"/>
  <pageSetup paperSize="9" scale="70" orientation="landscape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40</vt:i4>
      </vt:variant>
    </vt:vector>
  </HeadingPairs>
  <TitlesOfParts>
    <vt:vector size="56" baseType="lpstr">
      <vt:lpstr>IMAGENS</vt:lpstr>
      <vt:lpstr>REFERENCIA</vt:lpstr>
      <vt:lpstr>DADOS</vt:lpstr>
      <vt:lpstr>RESUMO</vt:lpstr>
      <vt:lpstr>RELEVANCIA</vt:lpstr>
      <vt:lpstr>ORÇAMENTO_DES</vt:lpstr>
      <vt:lpstr>MEMORIA</vt:lpstr>
      <vt:lpstr>BANCO DADOS ARQ</vt:lpstr>
      <vt:lpstr>PAVIMENTAÇÃO</vt:lpstr>
      <vt:lpstr>COMPOSIÇÃO</vt:lpstr>
      <vt:lpstr>COTAÇÕES</vt:lpstr>
      <vt:lpstr>BANCO DADOS INC</vt:lpstr>
      <vt:lpstr>BDI C DES</vt:lpstr>
      <vt:lpstr>CRONOGRAMA DES</vt:lpstr>
      <vt:lpstr>BDI S DES</vt:lpstr>
      <vt:lpstr>estrutura</vt:lpstr>
      <vt:lpstr>'BANCO DADOS INC'!_000____VERGA_PORTA_GERAL_1</vt:lpstr>
      <vt:lpstr>'BANCO DADOS ARQ'!_000___TABELA_DE_AMBIENTES_GERAL</vt:lpstr>
      <vt:lpstr>'BANCO DADOS INC'!_000___TABELA_DE_AMBIENTES_GERAL_1</vt:lpstr>
      <vt:lpstr>'BANCO DADOS ARQ'!_000___VERGA_CONTRAVERGA_JANELAS_GERAL</vt:lpstr>
      <vt:lpstr>'BANCO DADOS INC'!_000___VERGA_CONTRAVERGA_JANELAS_GERAL_1</vt:lpstr>
      <vt:lpstr>'BANCO DADOS ARQ'!_000___VERGA_PORTA_GERAL</vt:lpstr>
      <vt:lpstr>'BANCO DADOS ARQ'!_001___DEMOLIÇÃO_DE_ARGAMASSA_1</vt:lpstr>
      <vt:lpstr>'BANCO DADOS ARQ'!_001___REMOÇÃO_DE_PORTAS</vt:lpstr>
      <vt:lpstr>'BANCO DADOS ARQ'!_003___JANELAS</vt:lpstr>
      <vt:lpstr>'BANCO DADOS ARQ'!_003___JANELAS_2</vt:lpstr>
      <vt:lpstr>'BANCO DADOS ARQ'!_003___PEITORIL_DE_GRANITO_PARA_JANELAS</vt:lpstr>
      <vt:lpstr>'BANCO DADOS ARQ'!_003___PORTAS_5</vt:lpstr>
      <vt:lpstr>'BANCO DADOS ARQ'!_004___COBERTURA</vt:lpstr>
      <vt:lpstr>'BANCO DADOS ARQ'!_004___FORRO_DRYWALL</vt:lpstr>
      <vt:lpstr>'BANCO DADOS ARQ'!_004___FORRO_PVC</vt:lpstr>
      <vt:lpstr>'BANCO DADOS ARQ'!_004___INSTALAÇÃO_DE_AZULEJO___H___1_80M___TOTAL</vt:lpstr>
      <vt:lpstr>'BANCO DADOS ARQ'!_005___PISO_60X60CM_GERAL_A_INSTALAR</vt:lpstr>
      <vt:lpstr>'BANCO DADOS ARQ'!_005___PISO_DE_CONCRETO_COM_PINTURA_ACRÍLICA</vt:lpstr>
      <vt:lpstr>'BANCO DADOS ARQ'!_005___RODAPÉ_CERÂMICO</vt:lpstr>
      <vt:lpstr>'BANCO DADOS ARQ'!Area_de_impressao</vt:lpstr>
      <vt:lpstr>'BANCO DADOS INC'!Area_de_impressao</vt:lpstr>
      <vt:lpstr>'BDI C DES'!Area_de_impressao</vt:lpstr>
      <vt:lpstr>'BDI S DES'!Area_de_impressao</vt:lpstr>
      <vt:lpstr>COMPOSIÇÃO!Area_de_impressao</vt:lpstr>
      <vt:lpstr>COTAÇÕES!Area_de_impressao</vt:lpstr>
      <vt:lpstr>'CRONOGRAMA DES'!Area_de_impressao</vt:lpstr>
      <vt:lpstr>MEMORIA!Area_de_impressao</vt:lpstr>
      <vt:lpstr>ORÇAMENTO_DES!Area_de_impressao</vt:lpstr>
      <vt:lpstr>PAVIMENTAÇÃO!Area_de_impressao</vt:lpstr>
      <vt:lpstr>RELEVANCIA!Area_de_impressao</vt:lpstr>
      <vt:lpstr>RESUMO!Area_de_impressao</vt:lpstr>
      <vt:lpstr>'BANCO DADOS INC'!ORÇAMENTO</vt:lpstr>
      <vt:lpstr>RELEVANCIA!ORÇAMENTO</vt:lpstr>
      <vt:lpstr>RESUMO!ORÇAMENTO</vt:lpstr>
      <vt:lpstr>ORÇAMENTO</vt:lpstr>
      <vt:lpstr>PROC</vt:lpstr>
      <vt:lpstr>ORÇAMENTO_DES!Titulos_de_impressao</vt:lpstr>
      <vt:lpstr>PAVIMENTAÇÃO!Titulos_de_impressao</vt:lpstr>
      <vt:lpstr>RELEVANCIA!Titulos_de_impressao</vt:lpstr>
      <vt:lpstr>RESUMO!Titulos_de_impressao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2023-05-04T18:44:42Z</cp:lastPrinted>
  <dcterms:created xsi:type="dcterms:W3CDTF">2016-12-08T00:50:18Z</dcterms:created>
  <dcterms:modified xsi:type="dcterms:W3CDTF">2023-05-12T12:24:24Z</dcterms:modified>
</cp:coreProperties>
</file>