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drawings/drawing9.xml" ContentType="application/vnd.openxmlformats-officedocument.drawing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EstaPastaDeTrabalho"/>
  <bookViews>
    <workbookView xWindow="-120" yWindow="-120" windowWidth="29040" windowHeight="15840" firstSheet="2" activeTab="2"/>
  </bookViews>
  <sheets>
    <sheet name="IMAGENS" sheetId="34" state="hidden" r:id="rId1"/>
    <sheet name="REFERENCIA" sheetId="33" state="hidden" r:id="rId2"/>
    <sheet name="RESUMO" sheetId="47" r:id="rId3"/>
    <sheet name="DADOS" sheetId="32" state="hidden" r:id="rId4"/>
    <sheet name="ORÇAMENTO" sheetId="12" r:id="rId5"/>
    <sheet name="CRONOGRAMA" sheetId="14" r:id="rId6"/>
    <sheet name="BDI C DES " sheetId="44" r:id="rId7"/>
    <sheet name="BDI S DES" sheetId="45" state="hidden" r:id="rId8"/>
    <sheet name="BANCO DADOS ARQ" sheetId="39" state="hidden" r:id="rId9"/>
    <sheet name="BANCO DADOS INC" sheetId="40" state="hidden" r:id="rId10"/>
  </sheets>
  <externalReferences>
    <externalReference r:id="rId11"/>
    <externalReference r:id="rId12"/>
    <externalReference r:id="rId13"/>
    <externalReference r:id="rId14"/>
  </externalReferences>
  <definedNames>
    <definedName name="_000____VERGA_PORTA_GERAL" localSheetId="8">'BANCO DADOS ARQ'!$B$8:$E$25</definedName>
    <definedName name="_000____VERGA_PORTA_GERAL" localSheetId="9">'BANCO DADOS INC'!#REF!</definedName>
    <definedName name="_000____VERGA_PORTA_GERAL_1" localSheetId="8">'BANCO DADOS ARQ'!#REF!</definedName>
    <definedName name="_000____VERGA_PORTA_GERAL_1" localSheetId="9">'BANCO DADOS INC'!$B$8:$F$12</definedName>
    <definedName name="_000___TABELA_DE_AMBIENTES_GERAL" localSheetId="8">'BANCO DADOS ARQ'!$B$33:$G$72</definedName>
    <definedName name="_000___TABELA_DE_AMBIENTES_GERAL" localSheetId="9">'BANCO DADOS INC'!#REF!</definedName>
    <definedName name="_000___TABELA_DE_AMBIENTES_GERAL_1" localSheetId="8">'BANCO DADOS ARQ'!#REF!</definedName>
    <definedName name="_000___TABELA_DE_AMBIENTES_GERAL_1" localSheetId="9">'BANCO DADOS INC'!$B$20:$AJ$36</definedName>
    <definedName name="_000___VERGA_CONTRAVERGA_JANELAS_GERAL" localSheetId="8">'BANCO DADOS ARQ'!$B$82:$E$91</definedName>
    <definedName name="_000___VERGA_CONTRAVERGA_JANELAS_GERAL" localSheetId="9">'BANCO DADOS INC'!#REF!</definedName>
    <definedName name="_000___VERGA_CONTRAVERGA_JANELAS_GERAL_1" localSheetId="8">'BANCO DADOS ARQ'!#REF!</definedName>
    <definedName name="_000___VERGA_CONTRAVERGA_JANELAS_GERAL_1" localSheetId="9">'BANCO DADOS INC'!$B$42:$F$47</definedName>
    <definedName name="_003___JANELAS" localSheetId="8">'BANCO DADOS ARQ'!$B$100:$H$108</definedName>
    <definedName name="_003___JANELAS" localSheetId="9">'BANCO DADOS INC'!#REF!</definedName>
    <definedName name="_003___JANELAS_1" localSheetId="8">'BANCO DADOS ARQ'!#REF!</definedName>
    <definedName name="_003___JANELAS_1" localSheetId="9">'BANCO DADOS INC'!#REF!</definedName>
    <definedName name="_003___PEITORIL_DE_GRANITO_PARA_JANELAS" localSheetId="8">'BANCO DADOS ARQ'!$B$660:$E$669</definedName>
    <definedName name="_003___PEITORIL_DE_GRANITO_PARA_JANELAS" localSheetId="9">'BANCO DADOS INC'!#REF!</definedName>
    <definedName name="_003___PEITORIL_DE_GRANITO_PARA_JANELAS_1" localSheetId="8">'BANCO DADOS ARQ'!#REF!</definedName>
    <definedName name="_003___PEITORIL_DE_GRANITO_PARA_JANELAS_1" localSheetId="9">'BANCO DADOS INC'!#REF!</definedName>
    <definedName name="_003___PORTAS" localSheetId="8">'BANCO DADOS ARQ'!$B$125:$G$141</definedName>
    <definedName name="_003___PORTAS" localSheetId="9">'BANCO DADOS INC'!#REF!</definedName>
    <definedName name="_003___PORTAS_1" localSheetId="8">'BANCO DADOS ARQ'!#REF!</definedName>
    <definedName name="_003___PORTAS_1" localSheetId="9">'BANCO DADOS INC'!#REF!</definedName>
    <definedName name="_004___ARGAMASSA_BARITADA" localSheetId="8">'BANCO DADOS ARQ'!$B$308:$G$313</definedName>
    <definedName name="_004___CHAPISCO_TETO" localSheetId="8">'BANCO DADOS ARQ'!$B$145:$C$184</definedName>
    <definedName name="_004___CHAPISCO_TETO" localSheetId="9">'BANCO DADOS INC'!#REF!</definedName>
    <definedName name="_004___CHAPISCO_TETO_1" localSheetId="8">'BANCO DADOS ARQ'!#REF!</definedName>
    <definedName name="_004___CHAPISCO_TETO_1" localSheetId="9">'BANCO DADOS INC'!#REF!</definedName>
    <definedName name="_004___COBERTURA" localSheetId="8">'BANCO DADOS ARQ'!$B$256:$H$260</definedName>
    <definedName name="_004___COBERTURA" localSheetId="9">'BANCO DADOS INC'!#REF!</definedName>
    <definedName name="_004___COBERTURA_1" localSheetId="8">'BANCO DADOS ARQ'!#REF!</definedName>
    <definedName name="_004___COBERTURA_1" localSheetId="9">'BANCO DADOS INC'!#REF!</definedName>
    <definedName name="_004___CUMEEIRA_EM_FIBROCIMENTO" localSheetId="8">'BANCO DADOS ARQ'!$B$264:$C$267</definedName>
    <definedName name="_004___CUMEEIRA_EM_FIBROCIMENTO" localSheetId="9">'BANCO DADOS INC'!#REF!</definedName>
    <definedName name="_004___CUMEEIRA_EM_FIBROCIMENTO_1" localSheetId="8">'BANCO DADOS ARQ'!#REF!</definedName>
    <definedName name="_004___CUMEEIRA_EM_FIBROCIMENTO_1" localSheetId="9">'BANCO DADOS INC'!#REF!</definedName>
    <definedName name="_004___FORRO_DRYWALL" localSheetId="8">'BANCO DADOS ARQ'!#REF!</definedName>
    <definedName name="_004___FORRO_DRYWALL" localSheetId="9">'BANCO DADOS INC'!#REF!</definedName>
    <definedName name="_004___FORRO_DRYWALL_1" localSheetId="8">'BANCO DADOS ARQ'!$B$195:$C$234</definedName>
    <definedName name="_004___FORRO_MINERAL" localSheetId="8">'BANCO DADOS ARQ'!#REF!</definedName>
    <definedName name="_004___FORRO_MINERAL" localSheetId="9">'BANCO DADOS INC'!#REF!</definedName>
    <definedName name="_004___INSTALAÇÃO_DE_AZULEJO___H___1_80M___TOTAL" localSheetId="8">'BANCO DADOS ARQ'!$B$238:$G$251</definedName>
    <definedName name="_004___INSTALAÇÃO_DE_AZULEJO___H___1_80M___TOTAL" localSheetId="9">'BANCO DADOS INC'!#REF!</definedName>
    <definedName name="_004___INSTALAÇÃO_DE_AZULEJO___H___1_80M___TOTAL_1" localSheetId="8">'BANCO DADOS ARQ'!#REF!</definedName>
    <definedName name="_004___INSTALAÇÃO_DE_AZULEJO___H___1_80M___TOTAL_1" localSheetId="9">'BANCO DADOS INC'!#REF!</definedName>
    <definedName name="_004___MATERIAIS___CALHA" localSheetId="8">'BANCO DADOS ARQ'!$B$276:$C$279</definedName>
    <definedName name="_004___MATERIAIS___CALHA" localSheetId="9">'BANCO DADOS INC'!#REF!</definedName>
    <definedName name="_004___MATERIAIS___CALHA_1" localSheetId="8">'BANCO DADOS ARQ'!#REF!</definedName>
    <definedName name="_004___MATERIAIS___CALHA_1" localSheetId="9">'BANCO DADOS INC'!#REF!</definedName>
    <definedName name="_004___RUFO_DE_ENCOSTO_EM_AÇO_GALVANIZADO" localSheetId="8">'BANCO DADOS ARQ'!#REF!</definedName>
    <definedName name="_004___RUFO_DE_ENCOSTO_EM_AÇO_GALVANIZADO" localSheetId="9">'BANCO DADOS INC'!#REF!</definedName>
    <definedName name="_004___RUFO_DE_ENCOSTO_EM_AÇO_GALVANIZADO_1" localSheetId="8">'BANCO DADOS ARQ'!#REF!</definedName>
    <definedName name="_004___RUFO_DE_ENCOSTO_EM_AÇO_GALVANIZADO_1" localSheetId="9">'BANCO DADOS INC'!#REF!</definedName>
    <definedName name="_004___RUFO_DE_ENCOSTO_EM_AÇO_GALVANIZADO_2" localSheetId="8">'BANCO DADOS ARQ'!$B$288:$C$291</definedName>
    <definedName name="_004___RUFO_PINGADEIRA__EM_AÇO_GALVANIZADO" localSheetId="8">'BANCO DADOS ARQ'!$B$297:$C$300</definedName>
    <definedName name="_004___RUFO_PINGADEIRA__EM_AÇO_GALVANIZADO_1" localSheetId="8">'BANCO DADOS ARQ'!#REF!</definedName>
    <definedName name="_004___RUFO_PINGADEIRA__EM_AÇO_GALVANIZADO_1" localSheetId="9">'BANCO DADOS INC'!#REF!</definedName>
    <definedName name="_004___RUFO_PINGADEIRA__EM_AÇO_GALVANIZADO_2" localSheetId="8">'BANCO DADOS ARQ'!#REF!</definedName>
    <definedName name="_004___RUFO_PINGADEIRA__EM_AÇO_GALVANIZADO_2" localSheetId="9">'BANCO DADOS INC'!#REF!</definedName>
    <definedName name="_004___TESOURA" localSheetId="8">'BANCO DADOS ARQ'!#REF!</definedName>
    <definedName name="_004___TESOURA" localSheetId="9">'BANCO DADOS INC'!#REF!</definedName>
    <definedName name="_005____PISO_GRANILITE" localSheetId="8">'BANCO DADOS ARQ'!#REF!</definedName>
    <definedName name="_005____PISO_GRANILITE" localSheetId="9">'BANCO DADOS INC'!#REF!</definedName>
    <definedName name="_005____PISO_GRANILITE_1" localSheetId="8">'BANCO DADOS ARQ'!#REF!</definedName>
    <definedName name="_005____PISO_GRANILITE_1" localSheetId="9">'BANCO DADOS INC'!#REF!</definedName>
    <definedName name="_005____PISO_MANTA_VÍNILICA" localSheetId="8">'BANCO DADOS ARQ'!$B$322:$C$327</definedName>
    <definedName name="_005___PISO_60X60CM_GERAL" localSheetId="8">'BANCO DADOS ARQ'!$B$336:$D$370</definedName>
    <definedName name="_005___PISO_ASSOALHO" localSheetId="8">'BANCO DADOS ARQ'!#REF!</definedName>
    <definedName name="_005___PISO_ASSOALHO" localSheetId="9">'BANCO DADOS INC'!#REF!</definedName>
    <definedName name="_005___PISO_CERÂMICO_45X45CM____GERAL" localSheetId="8">'BANCO DADOS ARQ'!#REF!</definedName>
    <definedName name="_005___PISO_CERÂMICO_45X45CM____GERAL" localSheetId="9">'BANCO DADOS INC'!#REF!</definedName>
    <definedName name="_005___PISO_CERÂMICO_45X45CM____GERAL_1" localSheetId="8">'BANCO DADOS ARQ'!#REF!</definedName>
    <definedName name="_005___PISO_CERÂMICO_45X45CM____GERAL_1" localSheetId="9">'BANCO DADOS INC'!#REF!</definedName>
    <definedName name="_005___PISO_CERÂMICO_45X45CM____GERAL_2" localSheetId="8">'BANCO DADOS ARQ'!$B$374:$C$377</definedName>
    <definedName name="_005___PISO_GERAL" localSheetId="8">'BANCO DADOS ARQ'!#REF!</definedName>
    <definedName name="_005___PISO_GERAL" localSheetId="9">'BANCO DADOS INC'!#REF!</definedName>
    <definedName name="_005___PISO_GERAL_1" localSheetId="8">'BANCO DADOS ARQ'!#REF!</definedName>
    <definedName name="_005___PISO_GERAL_1" localSheetId="9">'BANCO DADOS INC'!#REF!</definedName>
    <definedName name="_005___RODAPÉ_CERÂMICO" localSheetId="8">'BANCO DADOS ARQ'!#REF!</definedName>
    <definedName name="_005___RODAPÉ_CERÂMICO" localSheetId="9">'BANCO DADOS INC'!#REF!</definedName>
    <definedName name="_005___RODAPÉ_CERÂMICO_1" localSheetId="8">'BANCO DADOS ARQ'!#REF!</definedName>
    <definedName name="_005___RODAPÉ_CERÂMICO_1" localSheetId="9">'BANCO DADOS INC'!#REF!</definedName>
    <definedName name="_005___RODAPÉ_CERÂMICO_2" localSheetId="8">'BANCO DADOS ARQ'!#REF!</definedName>
    <definedName name="_005___RODAPÉ_CERÂMICO_2" localSheetId="9">'BANCO DADOS INC'!#REF!</definedName>
    <definedName name="_005___RODAPÉ_CERÂMICO_3" localSheetId="8">'BANCO DADOS ARQ'!#REF!</definedName>
    <definedName name="_005___RODAPÉ_CERÂMICO_3" localSheetId="9">'BANCO DADOS INC'!#REF!</definedName>
    <definedName name="_005___RODAPÉ_CERÂMICO_45X45CM" localSheetId="8">'BANCO DADOS ARQ'!$B$380:$E$383</definedName>
    <definedName name="_005___RODAPÉ_CERÂMICO_60X60CM" localSheetId="8">'BANCO DADOS ARQ'!$B$388:$E$411</definedName>
    <definedName name="_005___RODAPÉ_MANTA_VÍNILICA" localSheetId="8">'BANCO DADOS ARQ'!$B$415:$E$420</definedName>
    <definedName name="_005___SOLEIRA" localSheetId="8">'BANCO DADOS ARQ'!$B$639:$G$655</definedName>
    <definedName name="_005___SOLEIRA" localSheetId="9">'BANCO DADOS INC'!#REF!</definedName>
    <definedName name="_005___URBANIZAÇÃO" localSheetId="8">'BANCO DADOS ARQ'!$B$386:$H$386</definedName>
    <definedName name="_005___URBANIZAÇÃO" localSheetId="9">'BANCO DADOS INC'!#REF!</definedName>
    <definedName name="_005___URBANIZAÇÃO_1" localSheetId="8">'BANCO DADOS ARQ'!$B$426:$H$439</definedName>
    <definedName name="_005___URBANIZAÇÃO_1" localSheetId="9">'BANCO DADOS INC'!#REF!</definedName>
    <definedName name="_006___ACESSÓRIOS_ESPECIAIS" localSheetId="8">'BANCO DADOS ARQ'!$B$445:$D$450</definedName>
    <definedName name="_006___ACESSÓRIOS_ESPECIAIS" localSheetId="9">'BANCO DADOS INC'!#REF!</definedName>
    <definedName name="_006___ACESSÓRIOS_ESPECIAIS_1" localSheetId="8">'BANCO DADOS ARQ'!$B$463:$D$468</definedName>
    <definedName name="_006___ACESSÓRIOS_ESPECIAIS_1" localSheetId="9">'BANCO DADOS INC'!#REF!</definedName>
    <definedName name="_006___TABELA_DE_LOUÇAS" localSheetId="8">'BANCO DADOS ARQ'!#REF!</definedName>
    <definedName name="_006___TABELA_DE_LOUÇAS" localSheetId="9">'BANCO DADOS INC'!#REF!</definedName>
    <definedName name="_006___TABELA_DE_LOUÇAS_1" localSheetId="8">'BANCO DADOS ARQ'!$B$485:$D$508</definedName>
    <definedName name="_006___TABELA_DE_LOUÇAS_1" localSheetId="9">'BANCO DADOS INC'!#REF!</definedName>
    <definedName name="_007___PINTURA_ACRÍLICA_EM_TETO" localSheetId="8">'BANCO DADOS ARQ'!$B$514:$C$553</definedName>
    <definedName name="_007___PINTURA_ACRÍLICA_EM_TETO" localSheetId="9">'BANCO DADOS INC'!#REF!</definedName>
    <definedName name="_007___PINTURA_ACRÍLICA_EM_TETO_1" localSheetId="8">'BANCO DADOS ARQ'!#REF!</definedName>
    <definedName name="_007___PINTURA_ACRÍLICA_EM_TETO_1" localSheetId="9">'BANCO DADOS INC'!#REF!</definedName>
    <definedName name="_007___PINTURA_ACRÍLICA_INTERNA_EM_PAREDES" localSheetId="8">'BANCO DADOS ARQ'!$B$558:$G$596</definedName>
    <definedName name="_007___PINTURA_ACRÍLICA_INTERNA_EM_PAREDES" localSheetId="9">'BANCO DADOS INC'!#REF!</definedName>
    <definedName name="_007___PINTURA_ACRÍLICA_INTERNA_EM_PAREDES_1" localSheetId="8">'BANCO DADOS ARQ'!#REF!</definedName>
    <definedName name="_007___PINTURA_ACRÍLICA_INTERNA_EM_PAREDES_1" localSheetId="9">'BANCO DADOS INC'!#REF!</definedName>
    <definedName name="_007___PINTURA_ESMALTE_EM_SUPERFÍCIE_METÁLICA___JANELA" localSheetId="8">'BANCO DADOS ARQ'!$B$599:$H$599</definedName>
    <definedName name="_007___PINTURA_ESMALTE_EM_SUPERFÍCIE_METÁLICA___JANELA" localSheetId="9">'BANCO DADOS INC'!#REF!</definedName>
    <definedName name="_007___PINTURA_ESMALTE_EM_SUPERFÍCIE_METÁLICA___JANELA_1" localSheetId="8">'BANCO DADOS ARQ'!#REF!</definedName>
    <definedName name="_007___PINTURA_ESMALTE_EM_SUPERFÍCIE_METÁLICA___JANELA_1" localSheetId="9">'BANCO DADOS INC'!#REF!</definedName>
    <definedName name="_007___PINTURA_ESMALTE_EM_SUPERFÍCIE_METÁLICA___JANELA_2" localSheetId="8">'BANCO DADOS ARQ'!$B$600:$H$609</definedName>
    <definedName name="_007___PINTURA_ESMALTE_EM_SUPERFÍCIE_METÁLICA___PORTAS" localSheetId="8">'BANCO DADOS ARQ'!#REF!</definedName>
    <definedName name="_007___PINTURA_ESMALTE_EM_SUPERFÍCIE_METÁLICA___PORTAS" localSheetId="9">'BANCO DADOS INC'!#REF!</definedName>
    <definedName name="_007___PINTURA_ESMALTE_EM_SUPERFÍCIE_METÁLICA___PORTAS_1" localSheetId="8">'BANCO DADOS ARQ'!$B$613:$G$621</definedName>
    <definedName name="_007___PINTURA_ESMALTE_SINTÉTICO_EM_MADEIRA___PORTAS" localSheetId="8">'BANCO DADOS ARQ'!#REF!</definedName>
    <definedName name="_007___PINTURA_ESMALTE_SINTÉTICO_EM_MADEIRA___PORTAS" localSheetId="9">'BANCO DADOS INC'!#REF!</definedName>
    <definedName name="_007___PINTURA_ESMALTE_SINTÉTICO_EM_MADEIRA___PORTAS_1" localSheetId="8">'BANCO DADOS ARQ'!$B$625:$G$636</definedName>
    <definedName name="_xlnm._FilterDatabase" localSheetId="8" hidden="1">'BANCO DADOS ARQ'!$B$2:$G$642</definedName>
    <definedName name="_xlnm._FilterDatabase" localSheetId="9" hidden="1">'BANCO DADOS INC'!$B$2:$G$68</definedName>
    <definedName name="AMBIENTES" localSheetId="6">'[1]MEMORIA DE CALCULO AT'!#REF!</definedName>
    <definedName name="AMBIENTES" localSheetId="7">'[1]MEMORIA DE CALCULO AT'!#REF!</definedName>
    <definedName name="AMBIENTES">#REF!</definedName>
    <definedName name="_xlnm.Print_Area" localSheetId="8">'BANCO DADOS ARQ'!$B$2:$G$630</definedName>
    <definedName name="_xlnm.Print_Area" localSheetId="9">'BANCO DADOS INC'!$B$2:$G$50</definedName>
    <definedName name="_xlnm.Print_Area" localSheetId="6">'BDI C DES '!$A$1:$F$51</definedName>
    <definedName name="_xlnm.Print_Area" localSheetId="7">'BDI S DES'!$A$1:$F$27</definedName>
    <definedName name="_xlnm.Print_Area" localSheetId="5">CRONOGRAMA!$A$1:$R$25</definedName>
    <definedName name="_xlnm.Print_Area" localSheetId="4">ORÇAMENTO!$B$2:$O$236</definedName>
    <definedName name="_xlnm.Print_Area" localSheetId="2">RESUMO!$B$2:$O$217</definedName>
    <definedName name="_xlnm.Database" localSheetId="6">#REF!</definedName>
    <definedName name="_xlnm.Database" localSheetId="7">#REF!</definedName>
    <definedName name="_xlnm.Database">#REF!</definedName>
    <definedName name="BOLETIM" localSheetId="6">#REF!</definedName>
    <definedName name="BOLETIM" localSheetId="7">#REF!</definedName>
    <definedName name="BOLETIM">#REF!</definedName>
    <definedName name="CONTRATO">[2]APONT!$B$5:$G$426</definedName>
    <definedName name="_xlnm.Criteria" localSheetId="6">#REF!</definedName>
    <definedName name="_xlnm.Criteria" localSheetId="7">#REF!</definedName>
    <definedName name="_xlnm.Criteria">#REF!</definedName>
    <definedName name="G" localSheetId="6">#REF!</definedName>
    <definedName name="G" localSheetId="7">#REF!</definedName>
    <definedName name="G">#REF!</definedName>
    <definedName name="ImgEscudo" localSheetId="6">INDEX([3]IMAGENS!$B$1:$B$13,MATCH([3]DADOS!$D$8,[3]IMAGENS!$A$1:$A$13,0))</definedName>
    <definedName name="ImgEscudo" localSheetId="7">INDEX([3]IMAGENS!$B$1:$B$13,MATCH([3]DADOS!$D$8,[3]IMAGENS!$A$1:$A$13,0))</definedName>
    <definedName name="ImgEscudo" localSheetId="5">INDEX(IMAGENS!$B$1:$B$13,MATCH(DADOS!$D$8,IMAGENS!$A$1:$A$13,0))</definedName>
    <definedName name="ImgEscudo" localSheetId="4">INDEX(IMAGENS!$B$1:$B$13,MATCH(DADOS!$D$8,IMAGENS!$A$1:$A$13,0))</definedName>
    <definedName name="ImgEscudo" localSheetId="2">INDEX(IMAGENS!$B$1:$B$13,MATCH(DADOS!$D$8,IMAGENS!$A$1:$A$13,0))</definedName>
    <definedName name="ORÇAMENTO" localSheetId="9">Tabela3[#All]</definedName>
    <definedName name="ORÇAMENTO" localSheetId="6">[1]!Tabela3[#All]</definedName>
    <definedName name="ORÇAMENTO" localSheetId="7">[1]!Tabela3[#All]</definedName>
    <definedName name="ORÇAMENTO" localSheetId="2">Tabela32[#All]</definedName>
    <definedName name="ORÇAMENTO">Tabela3[#All]</definedName>
    <definedName name="PAREDES" localSheetId="6">'[1]MEMORIA DE CALCULO AT'!#REF!</definedName>
    <definedName name="PAREDES" localSheetId="7">'[1]MEMORIA DE CALCULO AT'!#REF!</definedName>
    <definedName name="PAREDES">#REF!</definedName>
    <definedName name="Print_Area_MI" localSheetId="6">#REF!</definedName>
    <definedName name="Print_Area_MI" localSheetId="7">#REF!</definedName>
    <definedName name="Print_Area_MI">#REF!</definedName>
    <definedName name="PROC">#REF!</definedName>
    <definedName name="_xlnm.Print_Titles" localSheetId="4">ORÇAMENTO!$12:$12</definedName>
    <definedName name="_xlnm.Print_Titles" localSheetId="2">RESUMO!$12:$12</definedName>
    <definedName name="un" localSheetId="6">#REF!</definedName>
    <definedName name="un" localSheetId="7">#REF!</definedName>
    <definedName name="un">#REF!</definedName>
    <definedName name="W" localSheetId="6">#REF!</definedName>
    <definedName name="W" localSheetId="7">#REF!</definedName>
    <definedName name="W">#REF!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45" l="1"/>
  <c r="E26" i="45" s="1"/>
  <c r="A8" i="45"/>
  <c r="A5" i="45"/>
  <c r="B3" i="45"/>
  <c r="B2" i="45"/>
  <c r="B1" i="45"/>
  <c r="XFD35" i="39" l="1"/>
  <c r="XFD36" i="39"/>
  <c r="XFD37" i="39"/>
  <c r="XFD38" i="39"/>
  <c r="XFD39" i="39"/>
  <c r="XFD40" i="39"/>
  <c r="XFD41" i="39"/>
  <c r="XFD42" i="39"/>
  <c r="XFD43" i="39"/>
  <c r="XFD44" i="39"/>
  <c r="XFD45" i="39"/>
  <c r="XFD46" i="39"/>
  <c r="XFD47" i="39"/>
  <c r="XFD48" i="39"/>
  <c r="XFD49" i="39"/>
  <c r="XFD50" i="39"/>
  <c r="XFD51" i="39"/>
  <c r="XFD52" i="39"/>
  <c r="XFD53" i="39"/>
  <c r="XFD54" i="39"/>
  <c r="XFD55" i="39"/>
  <c r="XFD56" i="39"/>
  <c r="XFD57" i="39"/>
  <c r="XFD58" i="39"/>
  <c r="XFD59" i="39"/>
  <c r="XFD60" i="39"/>
  <c r="XFD61" i="39"/>
  <c r="XFD62" i="39"/>
  <c r="XFD63" i="39"/>
  <c r="XFD64" i="39"/>
  <c r="XFD65" i="39"/>
  <c r="XFD66" i="39"/>
  <c r="XFD67" i="39"/>
  <c r="XFD68" i="39"/>
  <c r="XFD80" i="39"/>
  <c r="D27" i="32" l="1"/>
  <c r="A8" i="34"/>
  <c r="A13" i="34"/>
  <c r="A12" i="34"/>
  <c r="A11" i="34"/>
  <c r="A10" i="34"/>
  <c r="A9" i="34"/>
  <c r="B8" i="45" l="1"/>
  <c r="D24" i="32" l="1"/>
  <c r="B5" i="45" l="1"/>
  <c r="B6" i="45"/>
  <c r="B7" i="45"/>
  <c r="A6" i="34"/>
  <c r="A5" i="34"/>
  <c r="A4" i="34"/>
  <c r="A3" i="34"/>
  <c r="A2" i="34"/>
  <c r="A1" i="34"/>
</calcChain>
</file>

<file path=xl/connections.xml><?xml version="1.0" encoding="utf-8"?>
<connections xmlns="http://schemas.openxmlformats.org/spreadsheetml/2006/main">
  <connection id="1" name="000 -  VERGA PORTA GERAL" type="6" refreshedVersion="6" background="1" saveData="1">
    <textPr codePage="65001" sourceFile="P:\_GDRIVE\ENGELUGA - Copia\ENGELUGA\Clientes\Jardim\CENTRO DE DIAGNOSTICO\ORÇAMENTO\PLANILHA ORÇAMENTÁRIA\TXT\000 -  VERGA PORTA GERAL.txt" decimal="," thousands=".">
      <textFields count="4">
        <textField/>
        <textField/>
        <textField/>
        <textField/>
      </textFields>
    </textPr>
  </connection>
  <connection id="2" name="000 -  VERGA PORTA GERAL21" type="6" refreshedVersion="6" background="1" saveData="1">
    <textPr sourceFile="\\srv\D\Google Drive\ENGELUGA - Copia\ENGELUGA\Clientes\Bandeirantes\2021\CAMARA\ORÇAMENTO\PLANILHA ORÇAMENTÁRIA\TXT\INCENDIO\PSCIP - MEMORIAL DE CALCULO - (22)  EXTINTOR DE INCÊNDIO.txt" decimal="," thousands=".">
      <textFields count="4">
        <textField/>
        <textField/>
        <textField/>
        <textField/>
      </textFields>
    </textPr>
  </connection>
  <connection id="3" name="000 - TABELA DE AMBIENTES GERAL" type="6" refreshedVersion="6" background="1" saveData="1">
    <textPr codePage="65001" sourceFile="P:\_GDRIVE\ENGELUGA - Copia\ENGELUGA\Clientes\Jardim\CENTRO DE DIAGNOSTICO\ORÇAMENTO\PLANILHA ORÇAMENTÁRIA\TXT\000 - TABELA DE AMBIENTES GERAL.txt" decimal="," thousands=".">
      <textFields count="6">
        <textField/>
        <textField/>
        <textField/>
        <textField/>
        <textField/>
        <textField/>
      </textFields>
    </textPr>
  </connection>
  <connection id="4" name="000 - TABELA DE AMBIENTES GERAL21" type="6" refreshedVersion="6" background="1" saveData="1">
    <textPr sourceFile="\\srv\D\Google Drive\ENGELUGA - Copia\ENGELUGA\Clientes\Bandeirantes\2021\CAMARA\ORÇAMENTO\PLANILHA ORÇAMENTÁRIA\TXT\INCENDIO\PSCIP - MEMORIAL DE CALCULO -(22)   - PLACAS DE SINALIZAÇÃO.txt" decimal="," thousands=".">
      <textFields count="6">
        <textField/>
        <textField/>
        <textField/>
        <textField/>
        <textField/>
        <textField/>
      </textFields>
    </textPr>
  </connection>
  <connection id="5" name="000 - VERGA_CONTRAVERGA JANELAS GERAL" type="6" refreshedVersion="6" background="1" saveData="1">
    <textPr codePage="65001" sourceFile="P:\_GDRIVE\ENGELUGA - Copia\ENGELUGA\Clientes\Jardim\CENTRO DE DIAGNOSTICO\ORÇAMENTO\PLANILHA ORÇAMENTÁRIA\TXT\000 - VERGA_CONTRAVERGA JANELAS GERAL.txt" decimal="," thousands=".">
      <textFields count="4">
        <textField/>
        <textField/>
        <textField/>
        <textField/>
      </textFields>
    </textPr>
  </connection>
  <connection id="6" name="000 - VERGA_CONTRAVERGA JANELAS GERAL21" type="6" refreshedVersion="6" background="1" saveData="1">
    <textPr sourceFile="\\srv\D\Google Drive\ENGELUGA - Copia\ENGELUGA\Clientes\Bandeirantes\2021\CAMARA\ORÇAMENTO\PLANILHA ORÇAMENTÁRIA\TXT\INCENDIO\PSCIP - MEMORIAL DE CALCULO -(22)  - ORÇAMENTO - ILUMINAÇÃO DE EMERGÊNCIA.txt" decimal="," thousands=".">
      <textFields count="4">
        <textField/>
        <textField/>
        <textField/>
        <textField/>
      </textFields>
    </textPr>
  </connection>
  <connection id="7" name="003 - JANELAS" type="6" refreshedVersion="6" background="1" saveData="1">
    <textPr codePage="65001" sourceFile="P:\_GDRIVE\ENGELUGA - Copia\ENGELUGA\Clientes\Jardim\CENTRO DE DIAGNOSTICO\ORÇAMENTO\PLANILHA ORÇAMENTÁRIA\TXT\003 - JANELAS.txt" decimal="," thousands=".">
      <textFields count="7">
        <textField/>
        <textField/>
        <textField/>
        <textField/>
        <textField/>
        <textField/>
        <textField/>
      </textFields>
    </textPr>
  </connection>
  <connection id="8" name="003 - PEITORIL DE GRANITO PARA JANELAS" type="6" refreshedVersion="6" background="1" saveData="1">
    <textPr codePage="65001" sourceFile="P:\_GDRIVE\ENGELUGA - Copia\ENGELUGA\Clientes\Jardim\CENTRO DE DIAGNOSTICO\ORÇAMENTO\PLANILHA ORÇAMENTÁRIA\TXT\003 - PEITORIL DE GRANITO PARA JANELAS.txt" decimal="," thousands=".">
      <textFields count="4">
        <textField/>
        <textField/>
        <textField/>
        <textField/>
      </textFields>
    </textPr>
  </connection>
  <connection id="9" name="003 - PORTAS" type="6" refreshedVersion="6" background="1" saveData="1">
    <textPr codePage="65001" sourceFile="P:\_GDRIVE\ENGELUGA - Copia\ENGELUGA\Clientes\Jardim\CENTRO DE DIAGNOSTICO\ORÇAMENTO\PLANILHA ORÇAMENTÁRIA\TXT\003 - PORTAS.txt" decimal="," thousands=".">
      <textFields count="6">
        <textField/>
        <textField/>
        <textField/>
        <textField/>
        <textField/>
        <textField/>
      </textFields>
    </textPr>
  </connection>
  <connection id="10" name="004 - ARGAMASSA BARITADA" type="6" refreshedVersion="6" background="1" saveData="1">
    <textPr codePage="65001" sourceFile="P:\_GDRIVE\ENGELUGA - Copia\ENGELUGA\Clientes\Jardim\CENTRO DE DIAGNOSTICO\ORÇAMENTO\PLANILHA ORÇAMENTÁRIA\TXT\004 - ARGAMASSA BARITADA.txt" decimal="," thousands=".">
      <textFields count="6">
        <textField/>
        <textField/>
        <textField/>
        <textField/>
        <textField/>
        <textField/>
      </textFields>
    </textPr>
  </connection>
  <connection id="11" name="004 - CHAPISCO TETO" type="6" refreshedVersion="6" background="1" saveData="1">
    <textPr codePage="65001" sourceFile="P:\_GDRIVE\ENGELUGA - Copia\ENGELUGA\Clientes\Jardim\CENTRO DE DIAGNOSTICO\ORÇAMENTO\PLANILHA ORÇAMENTÁRIA\TXT\004 - CHAPISCO TETO.txt" decimal="," thousands=".">
      <textFields count="2">
        <textField/>
        <textField/>
      </textFields>
    </textPr>
  </connection>
  <connection id="12" name="004 - COBERTURA" type="6" refreshedVersion="6" background="1" saveData="1">
    <textPr codePage="65001" sourceFile="P:\_GDRIVE\ENGELUGA - Copia\ENGELUGA\Clientes\Jardim\CENTRO DE DIAGNOSTICO\ORÇAMENTO\PLANILHA ORÇAMENTÁRIA\TXT\004 - COBERTURA.txt" decimal="," thousands=".">
      <textFields count="7">
        <textField/>
        <textField/>
        <textField/>
        <textField/>
        <textField/>
        <textField/>
        <textField/>
      </textFields>
    </textPr>
  </connection>
  <connection id="13" name="004 - CUMEEIRA EM FIBROCIMENTO" type="6" refreshedVersion="6" background="1" saveData="1">
    <textPr codePage="65001" sourceFile="P:\_GDRIVE\ENGELUGA - Copia\ENGELUGA\Clientes\Jardim\CENTRO DE DIAGNOSTICO\ORÇAMENTO\PLANILHA ORÇAMENTÁRIA\TXT\004 - CUMEEIRA EM FIBROCIMENTO.txt" decimal="," thousands=".">
      <textFields count="2">
        <textField/>
        <textField/>
      </textFields>
    </textPr>
  </connection>
  <connection id="14" name="004 - FORRO DRYWALL1" type="6" refreshedVersion="6" background="1" saveData="1">
    <textPr codePage="65001" sourceFile="P:\_GDRIVE\ENGELUGA - Copia\ENGELUGA\Clientes\Jardim\2021\CENTRO DE DIAGNOSTICO\ORÇAMENTO\PLANILHA ORÇAMENTÁRIA\TXT\004 - FORRO DRYWALL.txt" decimal="," thousands=".">
      <textFields count="2">
        <textField/>
        <textField/>
      </textFields>
    </textPr>
  </connection>
  <connection id="15" name="004 - INSTALAÇÃO DE AZULEJO - H _ 1_80M - TOTAL" type="6" refreshedVersion="6" background="1" saveData="1">
    <textPr codePage="65001" sourceFile="P:\_GDRIVE\ENGELUGA - Copia\ENGELUGA\Clientes\Jardim\CENTRO DE DIAGNOSTICO\ORÇAMENTO\PLANILHA ORÇAMENTÁRIA\TXT\004 - INSTALAÇÃO DE AZULEJO - H _ 1_80M - TOTAL.txt" decimal="," thousands=".">
      <textFields count="6">
        <textField/>
        <textField/>
        <textField/>
        <textField/>
        <textField/>
        <textField/>
      </textFields>
    </textPr>
  </connection>
  <connection id="16" name="004 - MATERIAIS - CALHA" type="6" refreshedVersion="6" background="1" saveData="1">
    <textPr codePage="65001" sourceFile="P:\_GDRIVE\ENGELUGA - Copia\ENGELUGA\Clientes\Jardim\CENTRO DE DIAGNOSTICO\ORÇAMENTO\PLANILHA ORÇAMENTÁRIA\TXT\004 - MATERIAIS - CALHA.txt" decimal="," thousands=".">
      <textFields count="2">
        <textField/>
        <textField/>
      </textFields>
    </textPr>
  </connection>
  <connection id="17" name="004 - RUFO DE ENCOSTO EM AÇO GALVANIZADO1" type="6" refreshedVersion="6" background="1" saveData="1">
    <textPr codePage="65001" sourceFile="P:\_GDRIVE\ENGELUGA - Copia\ENGELUGA\Clientes\Jardim\CENTRO DE DIAGNOSTICO\ORÇAMENTO\PLANILHA ORÇAMENTÁRIA\TXT\004 - RUFO DE ENCOSTO EM AÇO GALVANIZADO.txt" decimal="," thousands=".">
      <textFields count="2">
        <textField/>
        <textField/>
      </textFields>
    </textPr>
  </connection>
  <connection id="18" name="004 - RUFO PINGADEIRA  EM AÇO GALVANIZADO1" type="6" refreshedVersion="6" background="1" saveData="1">
    <textPr codePage="65001" sourceFile="P:\_GDRIVE\ENGELUGA - Copia\ENGELUGA\Clientes\Jardim\CENTRO DE DIAGNOSTICO\ORÇAMENTO\PLANILHA ORÇAMENTÁRIA\TXT\004 - RUFO PINGADEIRA  EM AÇO GALVANIZADO.txt" decimal="," thousands=".">
      <textFields count="2">
        <textField/>
        <textField/>
      </textFields>
    </textPr>
  </connection>
  <connection id="19" name="005 -  PISO MANTA VÍNILICA" type="6" refreshedVersion="6" background="1" saveData="1">
    <textPr codePage="65001" sourceFile="P:\_GDRIVE\ENGELUGA - Copia\ENGELUGA\Clientes\Jardim\CENTRO DE DIAGNOSTICO\ORÇAMENTO\PLANILHA ORÇAMENTÁRIA\TXT\005 -  PISO MANTA VÍNILICA.txt" decimal="," thousands=".">
      <textFields count="2">
        <textField/>
        <textField/>
      </textFields>
    </textPr>
  </connection>
  <connection id="20" name="005 - PISO 60X60CM GERAL" type="6" refreshedVersion="6" background="1" saveData="1">
    <textPr codePage="65001" sourceFile="P:\_GDRIVE\ENGELUGA - Copia\ENGELUGA\Clientes\Jardim\CENTRO DE DIAGNOSTICO\ORÇAMENTO\PLANILHA ORÇAMENTÁRIA\TXT\005 -  PISO 60x60.txt" decimal="," thousands=".">
      <textFields count="3">
        <textField/>
        <textField/>
        <textField/>
      </textFields>
    </textPr>
  </connection>
  <connection id="21" name="005 - PISO CERÂMICO 45X45CM -  GERAL1" type="6" refreshedVersion="6" background="1" saveData="1">
    <textPr codePage="65001" sourceFile="P:\_GDRIVE\ENGELUGA - Copia\ENGELUGA\Clientes\Jardim\CENTRO DE DIAGNOSTICO\ORÇAMENTO\PLANILHA ORÇAMENTÁRIA\TXT\005 - PISO CERÂMICO 45X45CM -  GERAL.txt" decimal="," thousands=".">
      <textFields count="2">
        <textField/>
        <textField/>
      </textFields>
    </textPr>
  </connection>
  <connection id="22" name="005 - RODAPÉ CERÂMICO 45X45CM" type="6" refreshedVersion="7" background="1" saveData="1">
    <textPr codePage="65001" sourceFile="G:\Meu Drive\SOMARE ENGENHARIA\CLIENTES\2021\ENGELUGA\09-2021\CENTRO DIAGNOSTICOS\ORÇAMENTO\TXT\005 - RODAPÉ CERÂMICO 45X45CM.txt" decimal="," thousands=".">
      <textFields count="4">
        <textField/>
        <textField/>
        <textField/>
        <textField/>
      </textFields>
    </textPr>
  </connection>
  <connection id="23" name="005 - RODAPÉ CERÂMICO 60X60CM" type="6" refreshedVersion="6" background="1" saveData="1">
    <textPr codePage="65001" sourceFile="P:\_GDRIVE\ENGELUGA - Copia\ENGELUGA\Clientes\Jardim\CENTRO DE DIAGNOSTICO\ORÇAMENTO\PLANILHA ORÇAMENTÁRIA\TXT\005 - RODAPÉ CERÂMICO 60X60CM.txt" decimal="," thousands=".">
      <textFields count="4">
        <textField/>
        <textField/>
        <textField/>
        <textField/>
      </textFields>
    </textPr>
  </connection>
  <connection id="24" name="005 - RODAPÉ MANTA VÍNILICA" type="6" refreshedVersion="6" background="1" saveData="1">
    <textPr codePage="65001" sourceFile="P:\_GDRIVE\ENGELUGA - Copia\ENGELUGA\Clientes\Jardim\CENTRO DE DIAGNOSTICO\ORÇAMENTO\PLANILHA ORÇAMENTÁRIA\TXT\005 - RODAPÉ MANTA VÍNILICA.txt" decimal="," thousands=".">
      <textFields count="4">
        <textField/>
        <textField/>
        <textField/>
        <textField/>
      </textFields>
    </textPr>
  </connection>
  <connection id="25" name="005 - SOLEIRA" type="6" refreshedVersion="6" background="1" saveData="1">
    <textPr codePage="65001" sourceFile="P:\_GDRIVE\ENGELUGA - Copia\ENGELUGA\Clientes\Jardim\CENTRO DE DIAGNOSTICO\ORÇAMENTO\PLANILHA ORÇAMENTÁRIA\TXT\005 - SOLEIRA.txt" decimal="," thousands=".">
      <textFields count="6">
        <textField/>
        <textField/>
        <textField/>
        <textField/>
        <textField/>
        <textField/>
      </textFields>
    </textPr>
  </connection>
  <connection id="26" name="005 - URBANIZAÇÃO" type="6" refreshedVersion="6" background="1" saveData="1">
    <textPr sourceFile="\\srv\D\Google Drive\ENGELUGA - Copia\ENGELUGA\Clientes\Bandeirantes\2019\CAMARA\ORÇAMENTO\PLANILHA ORÇAMENTÁRIA\TXT\ARQUITETURA\005 - URBANIZAÇÃO.txt" decimal="," thousands=".">
      <textFields count="7">
        <textField/>
        <textField/>
        <textField/>
        <textField/>
        <textField/>
        <textField/>
        <textField/>
      </textFields>
    </textPr>
  </connection>
  <connection id="27" name="005 - URBANIZAÇÃO1" type="6" refreshedVersion="6" background="1" saveData="1">
    <textPr sourceFile="P:\_GDRIVE\ENGELUGA - Copia\ENGELUGA\Clientes\Jardim\CENTRO DE DIAGNOSTICO\ORÇAMENTO\PLANILHA ORÇAMENTÁRIA\TXT\005 - URBANIZAÇÃO.txt" decimal="," thousands=".">
      <textFields count="7">
        <textField/>
        <textField/>
        <textField/>
        <textField/>
        <textField/>
        <textField/>
        <textField/>
      </textFields>
    </textPr>
  </connection>
  <connection id="28" name="006 - ACESSÓRIOS ESPECIAIS" type="6" refreshedVersion="7" background="1" saveData="1">
    <textPr codePage="65001" sourceFile="G:\Meu Drive\SOMARE ENGENHARIA\CLIENTES\2021\ENGELUGA\09-2021\CENTRO DIAGNOSTICOS\ORÇAMENTO\TXT\006 - ACESSÓRIOS ESPECIAIS.txt" decimal="," thousands=".">
      <textFields count="3">
        <textField/>
        <textField/>
        <textField/>
      </textFields>
    </textPr>
  </connection>
  <connection id="29" name="006 - ACESSÓRIOS ESPECIAIS2" type="6" refreshedVersion="6" background="1" saveData="1">
    <textPr sourceFile="P:\_GDRIVE\ENGELUGA - Copia\ENGELUGA\Clientes\Jardim\CENTRO DE DIAGNOSTICO\ORÇAMENTO\PLANILHA ORÇAMENTÁRIA\TXT\006 - ACESSÓRIOS ESPECIAIS.txt" decimal="," thousands=".">
      <textFields count="4">
        <textField/>
        <textField/>
        <textField/>
        <textField/>
      </textFields>
    </textPr>
  </connection>
  <connection id="30" name="006 - TABELA DE LOUÇAS2" type="6" refreshedVersion="6" background="1" saveData="1">
    <textPr sourceFile="P:\_GDRIVE\ENGELUGA - Copia\ENGELUGA\Clientes\Jardim\CENTRO DE DIAGNOSTICO\ORÇAMENTO\PLANILHA ORÇAMENTÁRIA\TXT\006 - TABELA DE LOUÇAS.txt" decimal="," thousands=".">
      <textFields count="3">
        <textField/>
        <textField/>
        <textField/>
      </textFields>
    </textPr>
  </connection>
  <connection id="31" name="007 - PINTURA ACRÍLICA EM TETO" type="6" refreshedVersion="6" background="1" saveData="1">
    <textPr codePage="65001" sourceFile="P:\_GDRIVE\ENGELUGA - Copia\ENGELUGA\Clientes\Jardim\CENTRO DE DIAGNOSTICO\ORÇAMENTO\PLANILHA ORÇAMENTÁRIA\TXT\007 - PINTURA ACRÍLICA EM TETO.txt" decimal="," thousands=".">
      <textFields count="2">
        <textField/>
        <textField/>
      </textFields>
    </textPr>
  </connection>
  <connection id="32" name="007 - PINTURA ACRÍLICA INTERNA EM PAREDES" type="6" refreshedVersion="6" background="1" saveData="1">
    <textPr codePage="65001" sourceFile="P:\_GDRIVE\ENGELUGA - Copia\ENGELUGA\Clientes\Jardim\CENTRO DE DIAGNOSTICO\ORÇAMENTO\PLANILHA ORÇAMENTÁRIA\TXT\007 - PINTURA ACRÍLICA INTERNA EM PAREDES.txt" decimal="," thousands=".">
      <textFields count="6">
        <textField/>
        <textField/>
        <textField/>
        <textField/>
        <textField/>
        <textField/>
      </textFields>
    </textPr>
  </connection>
  <connection id="33" name="007 - PINTURA ESMALTE EM SUPERFÍCIE METÁLICA - JANELA" type="6" refreshedVersion="6" background="1" saveData="1">
    <textPr sourceFile="\\srv\D\Google Drive\ENGELUGA - Copia\ENGELUGA\Clientes\Bandeirantes\2019\CAMARA\ORÇAMENTO\PLANILHA ORÇAMENTÁRIA\TXT\ARQUITETURA\007 - PINTURA ESMALTE EM SUPERFÍCIE METÁLICA - JANELA.txt" decimal="," thousands=".">
      <textFields count="7">
        <textField/>
        <textField/>
        <textField/>
        <textField/>
        <textField/>
        <textField/>
        <textField/>
      </textFields>
    </textPr>
  </connection>
  <connection id="34" name="007 - PINTURA ESMALTE EM SUPERFÍCIE METÁLICA - JANELA2" type="6" refreshedVersion="6" background="1" saveData="1">
    <textPr codePage="65001" sourceFile="P:\_GDRIVE\ENGELUGA - Copia\ENGELUGA\Clientes\Jardim\CENTRO DE DIAGNOSTICO\ORÇAMENTO\PLANILHA ORÇAMENTÁRIA\TXT\007 - PINTURA ESMALTE EM SUPERFÍCIE METÁLICA - JANELA.txt" decimal="," thousands=".">
      <textFields count="7">
        <textField/>
        <textField/>
        <textField/>
        <textField/>
        <textField/>
        <textField/>
        <textField/>
      </textFields>
    </textPr>
  </connection>
  <connection id="35" name="007 - PINTURA ESMALTE EM SUPERFÍCIE METÁLICA - PORTAS1" type="6" refreshedVersion="6" background="1" saveData="1">
    <textPr codePage="65001" sourceFile="P:\_GDRIVE\ENGELUGA - Copia\ENGELUGA\Clientes\Jardim\CENTRO DE DIAGNOSTICO\ORÇAMENTO\PLANILHA ORÇAMENTÁRIA\TXT\007 - PINTURA ESMALTE EM SUPERFÍCIE METÁLICA - PORTAS.txt" decimal="," thousands=".">
      <textFields count="6">
        <textField/>
        <textField/>
        <textField/>
        <textField/>
        <textField/>
        <textField/>
      </textFields>
    </textPr>
  </connection>
  <connection id="36" name="007 - PINTURA ESMALTE SINTÉTICO EM MADEIRA - PORTAS1" type="6" refreshedVersion="6" background="1" saveData="1">
    <textPr codePage="65001" sourceFile="P:\_GDRIVE\ENGELUGA - Copia\ENGELUGA\Clientes\Jardim\CENTRO DE DIAGNOSTICO\ORÇAMENTO\PLANILHA ORÇAMENTÁRIA\TXT\007 - PINTURA ESMALTE SINTÉTICO EM MADEIRA - PORTAS.txt" decimal="," thousands=".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<sst xmlns="http://schemas.openxmlformats.org/spreadsheetml/2006/main" count="2903" uniqueCount="1017">
  <si>
    <t>%</t>
  </si>
  <si>
    <t>Município:</t>
  </si>
  <si>
    <t>Local:</t>
  </si>
  <si>
    <t>IT EM</t>
  </si>
  <si>
    <t>DESCRIÇÃO  DOS SERVIÇOS</t>
  </si>
  <si>
    <t>MÊS 1</t>
  </si>
  <si>
    <t>T OT AL MENSAL=</t>
  </si>
  <si>
    <t>T OT AL  ACUMULADO=</t>
  </si>
  <si>
    <t>TOTAL GERAL=</t>
  </si>
  <si>
    <t>PLANILHA DE ORÇAMENTO</t>
  </si>
  <si>
    <t>CRONOGRAMA FÍSICO FINANCEIRO - DESONERADO</t>
  </si>
  <si>
    <t>VALOR ÍTEM</t>
  </si>
  <si>
    <t>PROPONENTE</t>
  </si>
  <si>
    <t>TIPO DE OBRA:</t>
  </si>
  <si>
    <t>IMPOSTOS:</t>
  </si>
  <si>
    <t>TRIBUTOS:</t>
  </si>
  <si>
    <t>ISS BRUTO:</t>
  </si>
  <si>
    <t>INCIDENCIA SOBRE MO:</t>
  </si>
  <si>
    <t>TOTAL TRIBUSTOS:</t>
  </si>
  <si>
    <t>ADOTADO</t>
  </si>
  <si>
    <t>BDI DESONERADO ADOTADO</t>
  </si>
  <si>
    <t>CPRB</t>
  </si>
  <si>
    <t>% ACUMULADA</t>
  </si>
  <si>
    <t xml:space="preserve">BDI C/DES: </t>
  </si>
  <si>
    <t>CÓDIGO</t>
  </si>
  <si>
    <t>UNIDADE</t>
  </si>
  <si>
    <t>QUANTIDADE</t>
  </si>
  <si>
    <t>ITEM</t>
  </si>
  <si>
    <t>M2</t>
  </si>
  <si>
    <t>DATA ORÇAMENTO:</t>
  </si>
  <si>
    <t>RESPONSÁVEL ORÇAMENTO</t>
  </si>
  <si>
    <t>MÊS 2</t>
  </si>
  <si>
    <t>MÊS 3</t>
  </si>
  <si>
    <t>REFERENCIAL</t>
  </si>
  <si>
    <t>DESCRIÇÃO</t>
  </si>
  <si>
    <t>SERVIÇO/ INSUMO</t>
  </si>
  <si>
    <t>SERVIÇO</t>
  </si>
  <si>
    <t>SINAPI</t>
  </si>
  <si>
    <t>AGESUL</t>
  </si>
  <si>
    <t>COMPOSIÇÃO</t>
  </si>
  <si>
    <t>5.1</t>
  </si>
  <si>
    <t>8.1</t>
  </si>
  <si>
    <t>8.2</t>
  </si>
  <si>
    <t>OBJETO:</t>
  </si>
  <si>
    <t>MUNÍCIPIO:</t>
  </si>
  <si>
    <t>LOCAL:</t>
  </si>
  <si>
    <t>SIST./REF.:</t>
  </si>
  <si>
    <t>ENCARGOS.:</t>
  </si>
  <si>
    <t>PRAZO EXEC.:</t>
  </si>
  <si>
    <t>CREA/CAU:</t>
  </si>
  <si>
    <t>DADOS DA OBRA</t>
  </si>
  <si>
    <t>PREFEITURA:</t>
  </si>
  <si>
    <t>PREFEITURA MUNICIPAL DE NOVA ALVORADA DO SUL</t>
  </si>
  <si>
    <t>DADOS DO EMPREEDIMENTO E OBRA</t>
  </si>
  <si>
    <t>DESCRIÇÃO DA OBRA:</t>
  </si>
  <si>
    <t>ENCARGOS:</t>
  </si>
  <si>
    <t>BDI</t>
  </si>
  <si>
    <t>28,82%</t>
  </si>
  <si>
    <t>RESPONSÁVEL PELA OBRA</t>
  </si>
  <si>
    <t>NOME:</t>
  </si>
  <si>
    <t>FÁBIO MARQUES RIBEIRO</t>
  </si>
  <si>
    <t>PROFISSÃO:</t>
  </si>
  <si>
    <t>ENGENHEIRO CIVIL</t>
  </si>
  <si>
    <t>15.276 D</t>
  </si>
  <si>
    <t>DATA DO PREENCHIMENTO:</t>
  </si>
  <si>
    <t xml:space="preserve">RESPONSÁVEL PELO TOMADOR </t>
  </si>
  <si>
    <t>CARGO:</t>
  </si>
  <si>
    <t>PREFEITO MUNICIPAL</t>
  </si>
  <si>
    <t>PREFEITURA MUNICIPAL DE ANASTÁCIO</t>
  </si>
  <si>
    <t>NILDO ALVES ALBRES</t>
  </si>
  <si>
    <t>PREFEITURA MUNICIPAL DE BANDEIRANTES</t>
  </si>
  <si>
    <t>PREFEITURA MUNICIPAL DE BODOQUENA</t>
  </si>
  <si>
    <t>KAZUTO HORII</t>
  </si>
  <si>
    <t>PREFEITURA MUNICIPAL DE ELDORADO</t>
  </si>
  <si>
    <t>AGUINALDO DOS SANTOS</t>
  </si>
  <si>
    <t>PREFEITURA MUNICIPAL DE PORTO MURTINHO</t>
  </si>
  <si>
    <t>AGESUL-INFRA</t>
  </si>
  <si>
    <t>SICRO</t>
  </si>
  <si>
    <t>SBC</t>
  </si>
  <si>
    <t>COTAÇÃO</t>
  </si>
  <si>
    <t>PREFEITURA MUNICIPAL DE NAVIRAÍ</t>
  </si>
  <si>
    <t>MUNÍCIPIO</t>
  </si>
  <si>
    <t>NAVIRAÍ - MS</t>
  </si>
  <si>
    <t>ANASTÁCIO - MS</t>
  </si>
  <si>
    <t>BANDEIRANTES - MS</t>
  </si>
  <si>
    <t>BODOQUENA - MS</t>
  </si>
  <si>
    <t>ELDORADO - MS</t>
  </si>
  <si>
    <t>NOVA ALVORADA DO SUL - MS</t>
  </si>
  <si>
    <t>PORTO MURTINHO - MS</t>
  </si>
  <si>
    <t>REGIME PREVIDENCIÁRIO PREVISTO AGESUL :</t>
  </si>
  <si>
    <t>REGIME PREVIDENCIÁRIO PREVISTO SINAPI :</t>
  </si>
  <si>
    <t>RHAIZA REJANE NEME DE MATOS</t>
  </si>
  <si>
    <t>UN</t>
  </si>
  <si>
    <t>PAREDES</t>
  </si>
  <si>
    <t>PISO</t>
  </si>
  <si>
    <t>ESQUADRIAS, FERRAGENS E VIDROS</t>
  </si>
  <si>
    <t>PORTAS</t>
  </si>
  <si>
    <t>PINTURA</t>
  </si>
  <si>
    <t>DISPOSITIVOS DE PROTEÇÃO</t>
  </si>
  <si>
    <t>CAIXAS</t>
  </si>
  <si>
    <t>PAREDES INTERNAS</t>
  </si>
  <si>
    <t>TETO</t>
  </si>
  <si>
    <t>14.2</t>
  </si>
  <si>
    <t>14.4</t>
  </si>
  <si>
    <t xml:space="preserve">LIMPEZA FINAL </t>
  </si>
  <si>
    <t xml:space="preserve">ADMINISTRAÇÃO LOCAL </t>
  </si>
  <si>
    <t>NELSON CINTRA RIBEIRO</t>
  </si>
  <si>
    <t>15.1</t>
  </si>
  <si>
    <t>15.2</t>
  </si>
  <si>
    <t>15.3</t>
  </si>
  <si>
    <t>15.4</t>
  </si>
  <si>
    <t>CJ</t>
  </si>
  <si>
    <t>KG</t>
  </si>
  <si>
    <t>NOME</t>
  </si>
  <si>
    <t>LARGURA</t>
  </si>
  <si>
    <t>ALTURA</t>
  </si>
  <si>
    <t>ÁREA</t>
  </si>
  <si>
    <t>TOTAL</t>
  </si>
  <si>
    <t>COMPRIMENTO</t>
  </si>
  <si>
    <t>CÓD.</t>
  </si>
  <si>
    <t>PERÍMETRO</t>
  </si>
  <si>
    <t>ABERTURA</t>
  </si>
  <si>
    <t>ÁREA DE ABERTURA</t>
  </si>
  <si>
    <t>ÁREA TOTAL</t>
  </si>
  <si>
    <t>CÓD</t>
  </si>
  <si>
    <t>QTDE</t>
  </si>
  <si>
    <t>PAREDE</t>
  </si>
  <si>
    <t>MATERIAL</t>
  </si>
  <si>
    <t>CÓD ENG</t>
  </si>
  <si>
    <t>14.11</t>
  </si>
  <si>
    <t>14.14</t>
  </si>
  <si>
    <t>14.18</t>
  </si>
  <si>
    <t>000 - TABELA DE AMBIENTES GERAL</t>
  </si>
  <si>
    <t>FORRO</t>
  </si>
  <si>
    <t>Total geral</t>
  </si>
  <si>
    <t>000 -  VERGA PORTA GERAL</t>
  </si>
  <si>
    <t>VERGA</t>
  </si>
  <si>
    <t>P1</t>
  </si>
  <si>
    <t>P2</t>
  </si>
  <si>
    <t>P3</t>
  </si>
  <si>
    <t>P4</t>
  </si>
  <si>
    <t>P5</t>
  </si>
  <si>
    <t>P6</t>
  </si>
  <si>
    <t>P7</t>
  </si>
  <si>
    <t>000 - VERGA/CONTRAVERGA JANELAS GERAL</t>
  </si>
  <si>
    <t>VERGA/ CONTRAVERGA</t>
  </si>
  <si>
    <t>J2</t>
  </si>
  <si>
    <t>J1</t>
  </si>
  <si>
    <t>003 - JANELAS</t>
  </si>
  <si>
    <t>003 - PEITORIL DE GRANITO PARA JANELAS</t>
  </si>
  <si>
    <t>004 - COBERTURA</t>
  </si>
  <si>
    <t>004 - CUMEEIRA EM FIBROCIMENTO</t>
  </si>
  <si>
    <t>CUMEEIRA PARA TELHADO FIBROCIMENTO</t>
  </si>
  <si>
    <t>004 - INSTALAÇÃO DE AZULEJO - H = 1,80M - TOTAL</t>
  </si>
  <si>
    <t xml:space="preserve">ÁREA AZULEJO </t>
  </si>
  <si>
    <t>004 - MATERIAIS - CALHA</t>
  </si>
  <si>
    <t>COMPRIMENTO (M)</t>
  </si>
  <si>
    <t>RODAPÉ</t>
  </si>
  <si>
    <t>006 - ACESSÓRIOS ESPECIAIS</t>
  </si>
  <si>
    <t>CÓD ORC</t>
  </si>
  <si>
    <t xml:space="preserve">DESCRIÇÃO </t>
  </si>
  <si>
    <t>PUXADOR PARA PCD FIXADO NA PORTA</t>
  </si>
  <si>
    <t>Nota-chave</t>
  </si>
  <si>
    <t>007 - PINTURA ACRÍLICA EM TETO</t>
  </si>
  <si>
    <t>007 - PINTURA ACRÍLICA INTERNA EM PAREDES</t>
  </si>
  <si>
    <t>BANCO DE DADOS ENGELUGA ENGENHARIA</t>
  </si>
  <si>
    <t>12.12</t>
  </si>
  <si>
    <t>27.4</t>
  </si>
  <si>
    <t>23.1</t>
  </si>
  <si>
    <t>25.3</t>
  </si>
  <si>
    <t>25.8</t>
  </si>
  <si>
    <t>25.9</t>
  </si>
  <si>
    <t>25.10</t>
  </si>
  <si>
    <t>PERÍMETRO (M)</t>
  </si>
  <si>
    <t>ÁREA PINTURA (M2)</t>
  </si>
  <si>
    <t>ÁREA TOTAL (M2)</t>
  </si>
  <si>
    <t>VÃO</t>
  </si>
  <si>
    <t>26.1</t>
  </si>
  <si>
    <t>26.2</t>
  </si>
  <si>
    <t>28.1</t>
  </si>
  <si>
    <t>28.2</t>
  </si>
  <si>
    <t>25.11</t>
  </si>
  <si>
    <t>25.19</t>
  </si>
  <si>
    <t>P8</t>
  </si>
  <si>
    <t>P10</t>
  </si>
  <si>
    <t>P9</t>
  </si>
  <si>
    <t>004 - FORRO DRYWALL</t>
  </si>
  <si>
    <t>CUBA DE EMBUTIR OVAL LOUCA BRANCA SEM LADRAO *50 X 35* CM - REF. SINAPI 20269</t>
  </si>
  <si>
    <t>PSCIP - MEMORIAL DE CALCULO - (22)  EXTINTOR DE INCÊNDIO</t>
  </si>
  <si>
    <t>COD ORC</t>
  </si>
  <si>
    <t>QTD.</t>
  </si>
  <si>
    <t>SIMBOLO</t>
  </si>
  <si>
    <t>CARGA</t>
  </si>
  <si>
    <t>CAPACIDADE EXTINTORA MÍNIMA</t>
  </si>
  <si>
    <t>22G.1</t>
  </si>
  <si>
    <t>AGUA.PNG</t>
  </si>
  <si>
    <t>CARGA DE ÁGUA</t>
  </si>
  <si>
    <t>2A</t>
  </si>
  <si>
    <t>22G.2</t>
  </si>
  <si>
    <t>CARGA DE DIÓXIDO DE CARBONO (CO2)</t>
  </si>
  <si>
    <t>22G.5</t>
  </si>
  <si>
    <t>Carga de Pó BC.PNG</t>
  </si>
  <si>
    <t>CARGA DE PÓ BC</t>
  </si>
  <si>
    <t>2:A - 20:BC</t>
  </si>
  <si>
    <t>PSCIP - MEMORIAL DE CALCULO -(22)   - PLACAS DE SINALIZAÇÃO</t>
  </si>
  <si>
    <t>Sinalização de Orientação e Salvamento</t>
  </si>
  <si>
    <t>22I.7</t>
  </si>
  <si>
    <t>S1</t>
  </si>
  <si>
    <t>S01.png</t>
  </si>
  <si>
    <t>Saida de emergência a direita</t>
  </si>
  <si>
    <t>22I.8</t>
  </si>
  <si>
    <t>S2</t>
  </si>
  <si>
    <t>S02.png</t>
  </si>
  <si>
    <t>Saida de emergência a esquerda</t>
  </si>
  <si>
    <t>22I.9</t>
  </si>
  <si>
    <t>S3</t>
  </si>
  <si>
    <t>S03.png</t>
  </si>
  <si>
    <t>Saida de emergência acima da porta</t>
  </si>
  <si>
    <t>22I.14</t>
  </si>
  <si>
    <t>S12</t>
  </si>
  <si>
    <t>S12.png (2)</t>
  </si>
  <si>
    <t>Saida de emergência</t>
  </si>
  <si>
    <t>PSCIP - MEMORIAL DE CALCULO -(22)  - ORÇAMENTO - ILUMINAÇÃO DE EMERGÊNCIA</t>
  </si>
  <si>
    <t>QTDE.</t>
  </si>
  <si>
    <t>Fase criada</t>
  </si>
  <si>
    <t>Iluminação de emergência</t>
  </si>
  <si>
    <t>22H</t>
  </si>
  <si>
    <t>Iluminação.png</t>
  </si>
  <si>
    <t>ILUMINAÇÃO DE EMERGÊNCIA</t>
  </si>
  <si>
    <t>Reforma</t>
  </si>
  <si>
    <t>22I.18</t>
  </si>
  <si>
    <t>M2 atualizada.png</t>
  </si>
  <si>
    <t>Indicação de lotação máxima admitida no recinto.</t>
  </si>
  <si>
    <t>Sinalização de Equipamentos de Combate a Incêndio</t>
  </si>
  <si>
    <t>22I.5</t>
  </si>
  <si>
    <t>E5</t>
  </si>
  <si>
    <t>E5.PNG</t>
  </si>
  <si>
    <t>Extintor de Incêndio</t>
  </si>
  <si>
    <t>Sinalização de proteção existente</t>
  </si>
  <si>
    <t>22I.16</t>
  </si>
  <si>
    <t>M1</t>
  </si>
  <si>
    <t>M1 atualizada.png</t>
  </si>
  <si>
    <t>Indicação dos sistemas de proteção contra incêndio existentes na edificação.</t>
  </si>
  <si>
    <t xml:space="preserve">ELETRODUTOS </t>
  </si>
  <si>
    <t>TOMADAS E INTERRUPTORES</t>
  </si>
  <si>
    <t>Total geral: 5</t>
  </si>
  <si>
    <t>REGIME PREVIDENCIÁRIO PREVISTO SBC :</t>
  </si>
  <si>
    <t>J3</t>
  </si>
  <si>
    <t>JOSÉ PAULO PALEARI</t>
  </si>
  <si>
    <t>EDERVAN GUSTAVO SPROTTE</t>
  </si>
  <si>
    <t>PREFEITURA MUNICIPAL DE ÁGUA CLARA</t>
  </si>
  <si>
    <t>PREFEITURA MUNICIPAL DE CAARAPÓ</t>
  </si>
  <si>
    <t>PREFEITURA MUNICIPAL DE JARAGUARI</t>
  </si>
  <si>
    <t>PREFEITURA MUNICIPAL DE JARDIM</t>
  </si>
  <si>
    <t>PREFEITURA MUNICIPAL DE RIBAS DO RIO PARDO</t>
  </si>
  <si>
    <t>PREFEITURA MUNICIPAL DE SELVÍRIA</t>
  </si>
  <si>
    <t>GEROLINA DA SILVA ALVEZ</t>
  </si>
  <si>
    <t>ANDRÉ LUÍS NEZZI DE CARVALHO</t>
  </si>
  <si>
    <t>CLEDIANE ARECO MATZENBACHER</t>
  </si>
  <si>
    <t>JOÃO ALFREDO DANIEZE</t>
  </si>
  <si>
    <t>JOSÉ FERNANDO BARBOSA DOS SANTOS</t>
  </si>
  <si>
    <t>ÁGUA CLARA - MS</t>
  </si>
  <si>
    <t>CAARAPÓ - MS</t>
  </si>
  <si>
    <t>JARAGUARI - MS</t>
  </si>
  <si>
    <t>JARDIM - MS</t>
  </si>
  <si>
    <t>RIBAS DO RIO PARDO - MS</t>
  </si>
  <si>
    <t>SELVÍRIA - MS</t>
  </si>
  <si>
    <t>DEMONSTRAÇÃO DE BDI 1 - DESONERADO - Acórdão 2622/2013</t>
  </si>
  <si>
    <t>CONSTRUÇÃO E REFORMA DE EDIFICIOS</t>
  </si>
  <si>
    <t>1° QUARTIL</t>
  </si>
  <si>
    <t>MÉDIO</t>
  </si>
  <si>
    <t>3° QUARTIL</t>
  </si>
  <si>
    <t>Administração central</t>
  </si>
  <si>
    <t>Seguro e Garantia</t>
  </si>
  <si>
    <t>Risco</t>
  </si>
  <si>
    <t>Despesas Financeiras</t>
  </si>
  <si>
    <t>Lucro</t>
  </si>
  <si>
    <t>Total geral: 44</t>
  </si>
  <si>
    <t>ÃREA</t>
  </si>
  <si>
    <t>DML</t>
  </si>
  <si>
    <t>Litotripsia</t>
  </si>
  <si>
    <t>Raio X</t>
  </si>
  <si>
    <t>Tomografia</t>
  </si>
  <si>
    <t>WC PCD</t>
  </si>
  <si>
    <t>WC PCD Fem.</t>
  </si>
  <si>
    <t>WC PCD Mas.</t>
  </si>
  <si>
    <t>Sala técnica Ressonância</t>
  </si>
  <si>
    <t>J6</t>
  </si>
  <si>
    <t>J7</t>
  </si>
  <si>
    <t>J5</t>
  </si>
  <si>
    <t>J4</t>
  </si>
  <si>
    <t>DESCRIÃ‡ÃƒO</t>
  </si>
  <si>
    <t>VISOR PLUMBÍFERO PARA RAIO-X -1,5mmpb DIMENSÕES 1,0x0,70m</t>
  </si>
  <si>
    <t>Total geral: 3</t>
  </si>
  <si>
    <t>005 -  PISO MANTA VÍNILICA</t>
  </si>
  <si>
    <t>005 - RODAPÉ CERÂMICO 45X45CM</t>
  </si>
  <si>
    <t>005 - URBANIZAÃ‡ÃƒO</t>
  </si>
  <si>
    <t>CÃ“D ORC</t>
  </si>
  <si>
    <t>CALÃ‡ADA</t>
  </si>
  <si>
    <t>GUIA (MEIO-FIO) CONCRETO</t>
  </si>
  <si>
    <t>PISO MANTA VÃNILICA</t>
  </si>
  <si>
    <t>BARRA DE APOIO RETA, EM ACO INOX POLIDO, COMPRIMENTO 40CM, DIAMETRO MINIMO 3CM</t>
  </si>
  <si>
    <t>BARRA DE APOIO RETA, EM ACO INOX POLIDO, COMPRIMENTO 70CM</t>
  </si>
  <si>
    <t>BARRA DE APOIO RETA, EM ACO INOX POLIDO, COMPRIMENTO 80CM</t>
  </si>
  <si>
    <t>006 - TABELA DE LOUÃ‡AS</t>
  </si>
  <si>
    <t>ASSENTO PLÃSTICO PARA BACIA ASPEN COM MICROBAN</t>
  </si>
  <si>
    <t>14.10</t>
  </si>
  <si>
    <t>BACIA SANITARIA (VASO) COM CAIXA ACOPLADA, DE LOUCA BRANCA</t>
  </si>
  <si>
    <t>BACIA SANITÃRIA COM CAIXA ACOPLADA</t>
  </si>
  <si>
    <t>BANCADA/ BANCA EM GRANITO, POLIDO, TIPO ANDORINHA COM CUBA INOX â€“ REF. SINAPI 38364.</t>
  </si>
  <si>
    <t>Caixa dâ€™Ã¡gua de fibra de vidro, 3000L - FortLev</t>
  </si>
  <si>
    <t>14.7</t>
  </si>
  <si>
    <t>CHUVEIRO ELÃ‰TRICO COMUM CORPO PLÃSTICO, TIPO DUCHA</t>
  </si>
  <si>
    <t>Coluna suspensa para lavatÃ³rio cor branca (66201), linha Fit - LouÃ§as Celite</t>
  </si>
  <si>
    <t>CUBA DE EMBUTIR DE AÃ‡O INOXIDÃVEL INDUSTRIAL, NAS DIMENSÃ•ES  50X40X30CM</t>
  </si>
  <si>
    <t>14.12</t>
  </si>
  <si>
    <t>LAVATÃ“RIO COM COLUNA SUSPENSA, LOUÃ‡A. REF.: CELITE 64202 - AMPLIAÃ‡ÃƒO</t>
  </si>
  <si>
    <t>SifÃ£o para lavatÃ³rio 1"x1.1â„2" com tubo de 300 mm (B5816C5CRB), linha Complementos - Metais Celite</t>
  </si>
  <si>
    <t>Torneira bÃ³ia 1/2", Fortlev</t>
  </si>
  <si>
    <t>TORNEIRA CROMADA DE MESA PARA LAVATORIO, BICA ALTA</t>
  </si>
  <si>
    <t>TORNEIRA DE MESA BICA ALTA PARA LAVATÃ“RIO, MISTURADOR MONOCOMANDO REDONDA CROMADA â€“ REF. 14769069</t>
  </si>
  <si>
    <t>VÃ¡lvula de escoamento para lavatÃ³rio, 1" sem ladrÃ£o com tampa plÃ¡stica (B5828C5CR3), Complementos - Metais Celite</t>
  </si>
  <si>
    <t>Total geral: 33</t>
  </si>
  <si>
    <t>003 - PORTAS</t>
  </si>
  <si>
    <t>PORTINHOLA PARA ACESSO A CAIXA DÁGUA</t>
  </si>
  <si>
    <t>PORTA DE FERRO 80X210CM DE ABRIR, COM REQUADRO E GUARNICAO COMPLETA</t>
  </si>
  <si>
    <t>PORTA DE MADEIRA 80X210CM,1 FOLHA, LISA, ABRIR, PINTURA NA COR BRANCA</t>
  </si>
  <si>
    <t>PORTA DE MADEIRA 90X210CM DE ABRIR, COM REQUADRO E GUARNICAO COMPLETA</t>
  </si>
  <si>
    <t>INSTALAR TELHA FIBROCIMENTO, 1 ÁGUA, INCLINAÇÃO 10%</t>
  </si>
  <si>
    <t>TERÇA METÁLICA</t>
  </si>
  <si>
    <t>CALHA EM AÇO GALVANIZADO</t>
  </si>
  <si>
    <t>004 - RUFO DE ENCOSTO EM AÇO GALVANIZADO</t>
  </si>
  <si>
    <t>RUFO DE ENCOSTO EM AÇO GALVANIZADO</t>
  </si>
  <si>
    <t>004 - RUFO PINGADEIRA  EM AÇO GALVANIZADO</t>
  </si>
  <si>
    <t>RUFO PINGADEIRA EM AÇO GALVANIZADO</t>
  </si>
  <si>
    <t>LITOTRIPSIA</t>
  </si>
  <si>
    <t>RAIO X</t>
  </si>
  <si>
    <t>SALA TÉCNICA RESSONÂNCIA</t>
  </si>
  <si>
    <t>TOMOGRAFIA</t>
  </si>
  <si>
    <t>004 - CHAPISCO TETO</t>
  </si>
  <si>
    <t>JANELA MAXIN-AR, 01 FOLHA, COM VIDRO MINI BOREAL INCOLOR 3MM, SEM GRADE E PINTURA BRANCA</t>
  </si>
  <si>
    <t>005 - PISO CERÂMICO 45X45CM -  GERAL</t>
  </si>
  <si>
    <t>Total geral:</t>
  </si>
  <si>
    <t>005 - RODAPÉ CERÂMICO 60X60CM</t>
  </si>
  <si>
    <t>005 - RODAPÉ MANTA VÍNILICA</t>
  </si>
  <si>
    <t>SABONETEIRA TIPO DISPENSER</t>
  </si>
  <si>
    <t>006 - ACESSÃ“RIOS ESPECIAIS</t>
  </si>
  <si>
    <t xml:space="preserve">DESCRIÃ‡ÃƒO </t>
  </si>
  <si>
    <t>ÁREA PINTURA</t>
  </si>
  <si>
    <t>007 - PINTURA ESMALTE EM SUPERFÍCIE METÁLICA - JANELA</t>
  </si>
  <si>
    <t>007 - PINTURA ESMALTE EM SUPERFÍCIE METÁLICA - PORTAS</t>
  </si>
  <si>
    <t>007 - PINTURA ESMALTE SINTÉTICO EM MADEIRA - PORTAS</t>
  </si>
  <si>
    <t>005 - SOLEIRA</t>
  </si>
  <si>
    <t>TOMADA COM UM PONTO DE REDE RJ45 E UM PONTO PARA TELEFONE RJ11 (INCLUSO SUPORTE E PLACA DE 2 POSTOS) - FORNECIMENTO E INSTALAÇÃO</t>
  </si>
  <si>
    <t>DEMOLIÇÕES E RETIRADAS</t>
  </si>
  <si>
    <t>VISOR EM CAIXILHO E AÇO BLINDADO INTERNAMENTE COM VIDRO PLUMBÍFERO COM ESPESSURA MAXIMA DE 8MM, NAS DIMENSÕES 100X70CM - FORNECIMENTO E INSTALAÇÃO</t>
  </si>
  <si>
    <t>VISOR PLUMBÍFERO PARA RAIO-X -1,5mmpb DIMENSÕES 0,7x0,70m</t>
  </si>
  <si>
    <t>PORTA DE MADEIRA BLINDADA 90X210CM DE ABRIR, COM REQUADRO E GUARNICAO COMPLETA</t>
  </si>
  <si>
    <t>P11</t>
  </si>
  <si>
    <t>P12</t>
  </si>
  <si>
    <t>P13</t>
  </si>
  <si>
    <t>Total geral: 22</t>
  </si>
  <si>
    <t>PORTÃO DE ABRIR DE FERRO - PEDESTRE</t>
  </si>
  <si>
    <t>P14</t>
  </si>
  <si>
    <t>Total geral: 11</t>
  </si>
  <si>
    <t>004 - ARGAMASSA BARITADA</t>
  </si>
  <si>
    <t>14.26</t>
  </si>
  <si>
    <t>CUSTO UNITÁRIO C/ DES</t>
  </si>
  <si>
    <t>CUSTO UNITÁRIO S/ DES</t>
  </si>
  <si>
    <t>CUSTO UNITÁRIO C/BDI C/ DES</t>
  </si>
  <si>
    <t>CUSTO TOTAL C/ BDI C/ DES</t>
  </si>
  <si>
    <t>CUSTO TOTAL C/ BDI S/ DES</t>
  </si>
  <si>
    <t>CUSTO UNITÁRIO C/BDI S/ DES</t>
  </si>
  <si>
    <t>CRONOGRAMA FÍSICO FINANCEIRO</t>
  </si>
  <si>
    <t>____________________________________  
Fábio Marques Ribeiro
CREA - 15276 D / MS</t>
  </si>
  <si>
    <t>DEMONSTRAÇÃO DE BDI 1 - SEM DESONERAÇÃO - Acórdão 2622/2013</t>
  </si>
  <si>
    <t>P16</t>
  </si>
  <si>
    <t>Administração</t>
  </si>
  <si>
    <t>Circulação 1</t>
  </si>
  <si>
    <t>Circulação 2</t>
  </si>
  <si>
    <t>Comando Litotripsia</t>
  </si>
  <si>
    <t>Copa</t>
  </si>
  <si>
    <t>Ecocardiograma</t>
  </si>
  <si>
    <t>Endoscopia</t>
  </si>
  <si>
    <t>Mamografia</t>
  </si>
  <si>
    <t>Posto de ENF. I</t>
  </si>
  <si>
    <t>Posto ENF. II</t>
  </si>
  <si>
    <t>Preparo de contraste e interpretação de laudos</t>
  </si>
  <si>
    <t>Recepção</t>
  </si>
  <si>
    <t>Recuperação Endoscopia</t>
  </si>
  <si>
    <t>Repouso litotripsia</t>
  </si>
  <si>
    <t>Ressonância Magnética</t>
  </si>
  <si>
    <t>Sala de comando     Raio X</t>
  </si>
  <si>
    <t>Sala de comando Ressonância e interpretação de laudos</t>
  </si>
  <si>
    <t>Sala de comando Tomografia</t>
  </si>
  <si>
    <t>Sala de indução anestésica e recuperação de exames</t>
  </si>
  <si>
    <t>Sala de Processamento</t>
  </si>
  <si>
    <t>Sala de Utilidades</t>
  </si>
  <si>
    <t>Ultrassonografia</t>
  </si>
  <si>
    <t>Vestiário/ WC PCD 01</t>
  </si>
  <si>
    <t>Vestiário/ WC PCD 02</t>
  </si>
  <si>
    <t>Vestiário/ WC PCD 03</t>
  </si>
  <si>
    <t>Vestiário/ WC PCD 04</t>
  </si>
  <si>
    <t>Vestiário/ WC PCD 05</t>
  </si>
  <si>
    <t>WC Func. Fem.</t>
  </si>
  <si>
    <t>WC Func. Mas.</t>
  </si>
  <si>
    <t>PORTA VENEZIANA PERFURADA DE ABRIR UMA FOLHA</t>
  </si>
  <si>
    <t>PORTA DE MADEIRA BLINDADA PCD 90X210CM,1 FOLHA, LISA, ABRIR, PINTURA NA COR BRANCA</t>
  </si>
  <si>
    <t>PORTA DE CORRER AUTOMÁTICA 4 FOLHAS</t>
  </si>
  <si>
    <t>PORTA DE AÇO DE CORRER 4 FOLHAS COM VIDRO TEMPERADO E=8MM, COM PERFIL NATURAL</t>
  </si>
  <si>
    <t>Total geral: 37</t>
  </si>
  <si>
    <t>Total geral: 4</t>
  </si>
  <si>
    <t>Total geral: 7</t>
  </si>
  <si>
    <t>Total geral: 43</t>
  </si>
  <si>
    <t>PORTA DE MADEIRA 110X210CM DE ABRIR, COM REQUADRO E GUARNICAO COMPLETA</t>
  </si>
  <si>
    <t>Total geral: 2</t>
  </si>
  <si>
    <t>PELE DE VIDRO FIXO 160X230CM</t>
  </si>
  <si>
    <t>PELE DE VIDRO FIXO 270X230CM</t>
  </si>
  <si>
    <t>Sala de comando Raio X</t>
  </si>
  <si>
    <t>005 -  PISO 60x60</t>
  </si>
  <si>
    <t>BACIA SANITARIA (VASO) COM CAIXA ACOPLADA, DE LOUCA BRANCA PCD</t>
  </si>
  <si>
    <t>RALO</t>
  </si>
  <si>
    <t>TANQUE DE LOUÃ‡A BRANCA SUSPENSO</t>
  </si>
  <si>
    <t>Wall Mounted Drinking Fountain</t>
  </si>
  <si>
    <t>08 - DOOR - FRAME</t>
  </si>
  <si>
    <t>Asphalt</t>
  </si>
  <si>
    <t>CONTRAPISO EM ARGAMASSA TRAÃ‡O 1:4</t>
  </si>
  <si>
    <t>LASTRO DE CONCRETO</t>
  </si>
  <si>
    <t>Pintura Branca para piso</t>
  </si>
  <si>
    <t>PISO CERÃ‚MICO ESMALTADO 45x45</t>
  </si>
  <si>
    <t>PISO COM PLACAS  60 x 60</t>
  </si>
  <si>
    <t>PLANTIO DE GRAMA</t>
  </si>
  <si>
    <t>Terreno - Terra</t>
  </si>
  <si>
    <t>PORTA DE MADEIRA 70X210CM,1 FOLHA, LISA, ABRIR, PINTURA NA COR BRANCA</t>
  </si>
  <si>
    <t>PORTA EM MADEIRA 120X210CM, 2 FOLHAS, DE ABRIR, COM REQUADRO E GUARNICAO COMPLETA</t>
  </si>
  <si>
    <t>PORTA EM MADEIRA BLINDADA 120X210CM, 2 FOLHAS, DE ABRIR, COM REQUADRO E GUARNICAO COMPLETA</t>
  </si>
  <si>
    <t>PORTA DE MADEIRA 90X210CM  PCD,1 FOLHA, LISA, ABRIR, PINTURA NA COR BRANCA</t>
  </si>
  <si>
    <t>JANELA MAXIN-AR EM ALUMINIO, 2 FOLHAS - REF ALUMIFORT 72052269i</t>
  </si>
  <si>
    <t>360 DIAS</t>
  </si>
  <si>
    <t>PRAZO DE EXECUÇÃO:</t>
  </si>
  <si>
    <t>DATA DO ORÇAMENTO</t>
  </si>
  <si>
    <t xml:space="preserve">PORTA PLUMBÍFERA, COMPOSTA POR CHAPA DE MADEIRA COM ACABAMENTO EM LAMINADO MELAMINICO DECORATIVO DE ALTA PRESSÃO ''FÓRMICA'' NA COR BRANCO TX E FITA DE BORDA PVC COLADA EM TODOS OS LADOS DA PORTA, REVESTIDA INTERNAMENTE COM LENÇOL DE CHUMBO REFINADO DE 1,5MM DE ESPESSURA, E TEOR DE PUREZA 99,98%, COM PUXADOR TUBULAR DE 30CM, E COM KIT APARENTE, LIMITADOR INFERIOR PARA O PISO E SUPERIOR PARA O ROLDANA E FECHADURA AROUCA BICO DE PAPAGAIO MDELO 6945 LC  CROMADO. MEDIDA (0,90X2,100) </t>
  </si>
  <si>
    <t>VIDRO PLUMBÍFERO IMPORTADO , COM ESPESSURA DE 8MM, EQUIVALENTES 2,30MM DE CHUMBO. MEDIDA: 0,70X0,70M- FORNECIMENTO E INSTALAÇÃO</t>
  </si>
  <si>
    <t>?</t>
  </si>
  <si>
    <t xml:space="preserve">REVESTIMENTO DE PAREDES </t>
  </si>
  <si>
    <t>6.3</t>
  </si>
  <si>
    <t xml:space="preserve">PORTA PLUMBÍFERA DE CORRER COMPOSTA POR CHAPA DE MADEIRA COM ACABAMENTO EM LAMINADO MELAMINICO DECORATIVO DE ALTA PRESSÃO ''FÓRMICA'' NA COR BRANCO TX E FITA DE BORDA PVC COLADA EM TODOS OS LADOS DA PORTA, REVESTIDA INTERNAMENTE COM LENÇOL DE CHUMBO REFINADO DE 1,5MM DE ESPESSURA, E TEOR DE PUREZA 99,98%, COM PUXADOR TUBULAR DE 30CM, E COM KIT APARENTE, LIMITADOR INFERIOR PARA O PISO E SUPERIOR PARA O ROLDANA E FECHADURA AROUCA BICO DE PAPAGAIO MDELO 6945 LC  CROMADO. MEDIDA (1,20X2,100) </t>
  </si>
  <si>
    <t>1.1</t>
  </si>
  <si>
    <t>3</t>
  </si>
  <si>
    <t>3.1</t>
  </si>
  <si>
    <t>3.1.1</t>
  </si>
  <si>
    <t>4</t>
  </si>
  <si>
    <t>4.1</t>
  </si>
  <si>
    <t>5</t>
  </si>
  <si>
    <t>6</t>
  </si>
  <si>
    <t>6.1</t>
  </si>
  <si>
    <t>7</t>
  </si>
  <si>
    <t>7.1</t>
  </si>
  <si>
    <t>7.1.1</t>
  </si>
  <si>
    <t>7.1.2</t>
  </si>
  <si>
    <t>7.1.3</t>
  </si>
  <si>
    <t>7.2</t>
  </si>
  <si>
    <t>7.2.1</t>
  </si>
  <si>
    <t>7.2.2</t>
  </si>
  <si>
    <t>7.2.3</t>
  </si>
  <si>
    <t>8</t>
  </si>
  <si>
    <t>9</t>
  </si>
  <si>
    <t>9.1</t>
  </si>
  <si>
    <t>9.2</t>
  </si>
  <si>
    <t>VIDROS</t>
  </si>
  <si>
    <t>SERVIÇOS PRELIMINARES</t>
  </si>
  <si>
    <t>5.1.1</t>
  </si>
  <si>
    <t>5.2</t>
  </si>
  <si>
    <t>5.2.2</t>
  </si>
  <si>
    <t>7.3</t>
  </si>
  <si>
    <t>7.3.1</t>
  </si>
  <si>
    <t>7.3.2</t>
  </si>
  <si>
    <t>7.2.4</t>
  </si>
  <si>
    <t>7.2.5</t>
  </si>
  <si>
    <t>7.4</t>
  </si>
  <si>
    <t>7.4.1</t>
  </si>
  <si>
    <t>7.4.2</t>
  </si>
  <si>
    <t>7.5</t>
  </si>
  <si>
    <t>7.5.1</t>
  </si>
  <si>
    <t>7.5.2</t>
  </si>
  <si>
    <t>7.5.3</t>
  </si>
  <si>
    <t>7.6</t>
  </si>
  <si>
    <t>7.6.1</t>
  </si>
  <si>
    <t>8.1.1</t>
  </si>
  <si>
    <t>8.1.2</t>
  </si>
  <si>
    <t>8.1.3</t>
  </si>
  <si>
    <t>8.2.1</t>
  </si>
  <si>
    <t>8.2.2</t>
  </si>
  <si>
    <t>8.2.3</t>
  </si>
  <si>
    <t>10</t>
  </si>
  <si>
    <t>10.1</t>
  </si>
  <si>
    <t>10.2</t>
  </si>
  <si>
    <t>2.1</t>
  </si>
  <si>
    <t>2.2</t>
  </si>
  <si>
    <t xml:space="preserve">INSTALAÇÕES ELETRICAS </t>
  </si>
  <si>
    <t>006</t>
  </si>
  <si>
    <t>CONSTRUÇÃO E MONTAGEM DE 01(UM) POSTO DE TRANSFORMAÇÃO TRIFÁSICO DE POTÊNCIA : 75 KVA/13,8KV, 380/220V.</t>
  </si>
  <si>
    <t>7.8</t>
  </si>
  <si>
    <t>7.8.1</t>
  </si>
  <si>
    <t>90 DIAS</t>
  </si>
  <si>
    <t>6.2</t>
  </si>
  <si>
    <t>2.3</t>
  </si>
  <si>
    <t>7.3.3</t>
  </si>
  <si>
    <t>2.4</t>
  </si>
  <si>
    <t>1.2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</si>
  <si>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</si>
  <si>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</si>
  <si>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</si>
  <si>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</si>
  <si>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</si>
  <si>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</si>
  <si>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</si>
  <si>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</si>
  <si>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</si>
  <si>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 xml:space="preserve">	RETIRADA APARELHO AR CONDICIONADO DE JANELA</t>
  </si>
  <si>
    <t>M3</t>
  </si>
  <si>
    <t>CPU 7</t>
  </si>
  <si>
    <t>CPU 6</t>
  </si>
  <si>
    <t>CPU 5</t>
  </si>
  <si>
    <t>CPU 4</t>
  </si>
  <si>
    <t>CPU 3</t>
  </si>
  <si>
    <t>CPU 2</t>
  </si>
  <si>
    <t>CPU 1</t>
  </si>
  <si>
    <t>TRANSPORTE HORIZONTAL E CARGA MANUAL DE ENTULHO EM CAÇAMBA ESTACIONÁRIA - ATÉ 15M</t>
  </si>
  <si>
    <t>2.14</t>
  </si>
  <si>
    <t xml:space="preserve">	RETIRADA DE EXAUSTORES</t>
  </si>
  <si>
    <t>2.15</t>
  </si>
  <si>
    <t>3.2</t>
  </si>
  <si>
    <t>3.2.1</t>
  </si>
  <si>
    <t>3.2.2</t>
  </si>
  <si>
    <t>PAREDES E TETO</t>
  </si>
  <si>
    <t>4.2</t>
  </si>
  <si>
    <t>6.4</t>
  </si>
  <si>
    <t>REVESTIMENTO COM ARGAMASSA DE CIMENTO E BARITA(GROSSA E FINA),TRACO 1:1:1, PARA PAREDES DE SALAS RADIOLOGICAS(APARELHOS DE 125 A 150KV),COM ESPESSURA VARIANDO DE 4CM, EXCLUSIVE CHAPISCO - FORNECIMENTO E INSTALAÇÃO</t>
  </si>
  <si>
    <t>5.2.1</t>
  </si>
  <si>
    <t>5.1.2</t>
  </si>
  <si>
    <t>7.2.6</t>
  </si>
  <si>
    <t>7.2.7</t>
  </si>
  <si>
    <t>7.3.4</t>
  </si>
  <si>
    <t>7.3.5</t>
  </si>
  <si>
    <t>7.3.7</t>
  </si>
  <si>
    <t>7.3.8</t>
  </si>
  <si>
    <t>7.3.9</t>
  </si>
  <si>
    <t>7.3.10</t>
  </si>
  <si>
    <t xml:space="preserve">	DISJUNTOR TRIPOLAR 100A/40KA</t>
  </si>
  <si>
    <t xml:space="preserve">UN </t>
  </si>
  <si>
    <t>DISPOSITIVO DIF.RESIDUAL DR ALTA SENS. TETRAP.100A</t>
  </si>
  <si>
    <t>7.4.3</t>
  </si>
  <si>
    <t>7.4.4</t>
  </si>
  <si>
    <t>CABOS</t>
  </si>
  <si>
    <t>7.5.7</t>
  </si>
  <si>
    <t>CAIXAS DE PASSAGEM E QUADROS</t>
  </si>
  <si>
    <t>7.6.2</t>
  </si>
  <si>
    <t>7.8.2</t>
  </si>
  <si>
    <t>2.16</t>
  </si>
  <si>
    <t>2.17</t>
  </si>
  <si>
    <t>2.18</t>
  </si>
  <si>
    <t>2.19</t>
  </si>
  <si>
    <t>7.7</t>
  </si>
  <si>
    <t>7.7.1</t>
  </si>
  <si>
    <t>7.9</t>
  </si>
  <si>
    <t>7.10</t>
  </si>
  <si>
    <t>7.9.1</t>
  </si>
  <si>
    <t>7.9.2</t>
  </si>
  <si>
    <t>7.10.1</t>
  </si>
  <si>
    <t>7.10.2</t>
  </si>
  <si>
    <t>ATERRAMENTO</t>
  </si>
  <si>
    <t>7.10.3</t>
  </si>
  <si>
    <t>7.10.4</t>
  </si>
  <si>
    <t>LAUDO DE ATERRAMENTO C /ART</t>
  </si>
  <si>
    <t>CPU 8</t>
  </si>
  <si>
    <t>9.3</t>
  </si>
  <si>
    <t>28.3</t>
  </si>
  <si>
    <t>9.4</t>
  </si>
  <si>
    <t>28.4</t>
  </si>
  <si>
    <t>9.5</t>
  </si>
  <si>
    <t>28.5</t>
  </si>
  <si>
    <t>AR CONDICIONADO E VENTILAÇÃO</t>
  </si>
  <si>
    <t>7.9.3</t>
  </si>
  <si>
    <t>(JANEIRO/2023)</t>
  </si>
  <si>
    <t>AV. PONTA PORÃ, 780</t>
  </si>
  <si>
    <t>CPU 9</t>
  </si>
  <si>
    <t>REFORMA SALA RAIO-X DO CENTRO DE ESPECIALIDADE MÉDICA</t>
  </si>
  <si>
    <t>POSTA DE TRANSFORMAÇÃO E CABINE DE MEDIÇÃO E PROTEÇÃO</t>
  </si>
  <si>
    <t>7.8.3</t>
  </si>
  <si>
    <t>7.8.4</t>
  </si>
  <si>
    <t>7.8.5</t>
  </si>
  <si>
    <t>7.8.6</t>
  </si>
  <si>
    <t>7.8.7</t>
  </si>
  <si>
    <t>7.8.8</t>
  </si>
  <si>
    <t>7.8.9</t>
  </si>
  <si>
    <t>7.8.10</t>
  </si>
  <si>
    <t>7.8.11</t>
  </si>
  <si>
    <t xml:space="preserve">	PARA RAIO POLIMERICO DE DISTRIBUICAO 15KV 10KA C/ FERRAGEM</t>
  </si>
  <si>
    <t xml:space="preserve">	ISOLADOR PARA PARA-RAIOS TIPO ROLDANA</t>
  </si>
  <si>
    <t xml:space="preserve">	TAPETE ISOLANTE 20KV 1,00X1,00M COM LAUDO</t>
  </si>
  <si>
    <t xml:space="preserve">	TRANSFORMADOR DE CORRENTE 200/5A SCHNEIDER</t>
  </si>
  <si>
    <t>TRANSFORMADOR POTENCIAL EPOXI 15KV 500VA - 13,8KV GRUPO 1 IS</t>
  </si>
  <si>
    <t>CPU 10</t>
  </si>
  <si>
    <t>RELE PROT URPE 7104T 50/51 (3F+1NEUTRO) COM FONTE 72/250VCA VCC - PEXTRON - FORNECIMENTO E INSTALAÇÃO</t>
  </si>
  <si>
    <t>7.8.12</t>
  </si>
  <si>
    <t>7.8.13</t>
  </si>
  <si>
    <t>7.8.14</t>
  </si>
  <si>
    <t>7.8.15</t>
  </si>
  <si>
    <t xml:space="preserve">	SISTEMA PROTECAO NOBREAK NHS LASER SENOIDAL 5000VA BIVOLT</t>
  </si>
  <si>
    <t>7.8.16</t>
  </si>
  <si>
    <t>7.8.17</t>
  </si>
  <si>
    <t>7.8.18</t>
  </si>
  <si>
    <t>7.8.19</t>
  </si>
  <si>
    <t>7.8.20</t>
  </si>
  <si>
    <t>7.8.21</t>
  </si>
  <si>
    <t>7.8.22</t>
  </si>
  <si>
    <t>7.8.23</t>
  </si>
  <si>
    <t xml:space="preserve">	ELETRODUTO GALVANIZADO NBR 5597 1.1/4"" COM CONEXOES</t>
  </si>
  <si>
    <t>M</t>
  </si>
  <si>
    <t xml:space="preserve">	ELETRODUTO GALVANIZADO 3""</t>
  </si>
  <si>
    <t>7.8.24</t>
  </si>
  <si>
    <t>7.8.25</t>
  </si>
  <si>
    <t>7.8.26</t>
  </si>
  <si>
    <t>7.8.27</t>
  </si>
  <si>
    <t>7.8.28</t>
  </si>
  <si>
    <t>7.8.29</t>
  </si>
  <si>
    <t>7.8.30</t>
  </si>
  <si>
    <t>7.8.31</t>
  </si>
  <si>
    <t>7.8.32</t>
  </si>
  <si>
    <t xml:space="preserve">	TERMINAL DE COMPRESSAO PARA CABO 50mm2</t>
  </si>
  <si>
    <t>HASTE ATERRAMENTO ACO SAE 1020 REVESTIDA COBRE 5/8""x3,0m</t>
  </si>
  <si>
    <t xml:space="preserve">078081	</t>
  </si>
  <si>
    <t xml:space="preserve">	CABO EPRO COMPACT 8,7/15KV 105 50mm2</t>
  </si>
  <si>
    <t>7.8.33</t>
  </si>
  <si>
    <t>7.8.34</t>
  </si>
  <si>
    <t>7.8.35</t>
  </si>
  <si>
    <t>7.8.36</t>
  </si>
  <si>
    <t>7.8.37</t>
  </si>
  <si>
    <t>7.8.38</t>
  </si>
  <si>
    <t>EXECUÇÃO DE CABINE DE SUBESTAÇÃO DE TRANSFORMAÇÃO 4,65X 4,65 METROS, ALTURA DE 3 METROS, LAJE DE COBERTURA MACIÇA E PISO CIMENTADO , INCLUSO PINTURA EXTERNAE INTERNA, ESQUADRIAS - CONFORME PROJETO</t>
  </si>
  <si>
    <t>DEMONSTRAÇÃO DE BDI 2 - DESONERADO - Acórdão 2622/2013</t>
  </si>
  <si>
    <t>FORNECIMENTO DE MATERIAIS E EQUIPAMENTOS</t>
  </si>
  <si>
    <t xml:space="preserve">BDI DIF.: </t>
  </si>
  <si>
    <t>7.9.4</t>
  </si>
  <si>
    <t>7.9.5</t>
  </si>
  <si>
    <t xml:space="preserve">	CAIXA DE PASSAGEM P/ SPLIT 35X13X7CM DRENO INFERIOR DE PLAST</t>
  </si>
  <si>
    <t>7.9.6</t>
  </si>
  <si>
    <t>7.9.7</t>
  </si>
  <si>
    <t>7.9.8</t>
  </si>
  <si>
    <t>7.9.9</t>
  </si>
  <si>
    <t>7.6.3</t>
  </si>
  <si>
    <t>7.6.4</t>
  </si>
  <si>
    <t xml:space="preserve">	CAIXA DE PASSAGEM 170X145X90 KM03194 STECK</t>
  </si>
  <si>
    <t>7.6.5</t>
  </si>
  <si>
    <t xml:space="preserve">	MINI RACK 6UX450MM</t>
  </si>
  <si>
    <t>LUMINÁRIAS E DISPOSITIVOS</t>
  </si>
  <si>
    <t>SWITCH DLINK DES-1008A 8 Portas 10/100Mbps</t>
  </si>
  <si>
    <t xml:space="preserve">059332	</t>
  </si>
  <si>
    <t>7.6.6</t>
  </si>
  <si>
    <t>7.6.7</t>
  </si>
  <si>
    <t xml:space="preserve">	CAIXA DE PASSAGEM CH.DE ACO C/TAMPA APARAF. 200x200x100 PISO</t>
  </si>
  <si>
    <t xml:space="preserve">	CAIXA DE PASSAGEM A PROVA DE TEMPO STECK 102x102x55mm</t>
  </si>
  <si>
    <t>7.4.5</t>
  </si>
  <si>
    <t>7.5.4</t>
  </si>
  <si>
    <t>7.5.5</t>
  </si>
  <si>
    <t>7.5.6</t>
  </si>
  <si>
    <t>ENCARGOS SOCIAIS DESONERADOS: 85,28%(HORA) 47,23%(MÊS)</t>
  </si>
  <si>
    <t>AGESUL(JANEIRO/2023) SINAPI (JANEIRO/2023) SBC (JANEIRO/2023)</t>
  </si>
  <si>
    <t>PLACA DE OBRA EM CHAPA GALVANIZADA N. 22, ADESIVADA</t>
  </si>
  <si>
    <t>LOCACAO DE CONTAINER PARA DEPOSITO DE (2,30 X 6,00)M, ALT. 2,50M, SEM DIVISORIAS INTERNAS E SEM SANITARIO, EXC TRANSP/CARGA/DESCARGA</t>
  </si>
  <si>
    <t>MES</t>
  </si>
  <si>
    <t>Total - SERVIÇOS PRELIMINARES</t>
  </si>
  <si>
    <t>DEMOLICAO DE PISO DE GRANILITE, INCLUSIVE LASTRO, DE FORMA MECANIZADA UTILIZANDO MARTELETE</t>
  </si>
  <si>
    <t>DEMOLIÇÃO DE ALVENARIA DE BLOCO FURADO, DE FORMA MANUAL, SEM REAPROVEITAMENTO. AF_12/2017</t>
  </si>
  <si>
    <t>44,36</t>
  </si>
  <si>
    <t>50,14</t>
  </si>
  <si>
    <t>REMOÇÃO DE PORTAS, DE FORMA MANUAL, SEM REAPROVEITAMENTO. AF_12/2017</t>
  </si>
  <si>
    <t>7,17</t>
  </si>
  <si>
    <t>8,11</t>
  </si>
  <si>
    <t>DEMOLIÇÃO DE REVESTIMENTO CERÂMICO, DE FORMA MANUAL, SEM REAPROVEITAMENTO. AF_12/2017</t>
  </si>
  <si>
    <t>17,63</t>
  </si>
  <si>
    <t>19,92</t>
  </si>
  <si>
    <t>DEMOLIÇÃO DE RODAPÉ CERÂMICO, DE FORMA MANUAL, SEM REAPROVEITAMENTO. AF_12/2017</t>
  </si>
  <si>
    <t>2,01</t>
  </si>
  <si>
    <t>2,27</t>
  </si>
  <si>
    <t>DEMOLICAO MANUAL DE PISO CIMENTADO, INCLUSIVE LASTRO DE CONCRETO</t>
  </si>
  <si>
    <t>DEMOLIÇÃO DE ARGAMASSAS, DE FORMA MANUAL, SEM REAPROVEITAMENTO. AF_12/2017</t>
  </si>
  <si>
    <t>2,58</t>
  </si>
  <si>
    <t>2,91</t>
  </si>
  <si>
    <t>RETIRADA DE QUADRO DE DISTRIBUICAO COM 22 A 30 DISJUNTORES</t>
  </si>
  <si>
    <t>REMOÇÃO DE LUMINÁRIAS, DE FORMA MANUAL, SEM REAPROVEITAMENTO. AF_12/2017</t>
  </si>
  <si>
    <t>1,03</t>
  </si>
  <si>
    <t>1,16</t>
  </si>
  <si>
    <t>REMOÇÃO DE INTERRUPTORES/TOMADAS ELÉTRICAS, DE FORMA MANUAL, SEM REAPROVEITAMENTO. AF_12/2017</t>
  </si>
  <si>
    <t>0,53</t>
  </si>
  <si>
    <t>0,60</t>
  </si>
  <si>
    <t>REMOÇÃO DE CABOS ELÉTRICOS, DE FORMA MANUAL, SEM REAPROVEITAMENTO. AF_12/2017</t>
  </si>
  <si>
    <t>0,54</t>
  </si>
  <si>
    <t>0,61</t>
  </si>
  <si>
    <t>LOCACAO DE CACAMBA (4M3) (7 DIAS)</t>
  </si>
  <si>
    <t>CORTE RASO E RECORTE DE ÁRVORE COM DIÂMETRO DE TRONCO MAIOR OU IGUAL A 0,60 M.AF_05/2018</t>
  </si>
  <si>
    <t>240,47</t>
  </si>
  <si>
    <t>258,66</t>
  </si>
  <si>
    <t>PODA EM ALTURA DE ÁRVORE COM DIÂMETRO DE TRONCO MAIOR OU IGUAL A 0,60 M.AF_05/2018</t>
  </si>
  <si>
    <t>1.169,73</t>
  </si>
  <si>
    <t>1.221,07</t>
  </si>
  <si>
    <t>REMOÇÃO DE RAÍZES REMANESCENTES DE TRONCO DE ÁRVORE COM DIÂMETRO MAIOR OU IGUAL A 0,60 M.AF_05/2018</t>
  </si>
  <si>
    <t>233,30</t>
  </si>
  <si>
    <t>251,83</t>
  </si>
  <si>
    <t>TRANSPORTE COM CAMINHÃO CARROCERIA 9T, EM VIA URBANA PAVIMENTADA, DMT ATÉ 30KM (UNIDADE: TXKM). AF_07/2020</t>
  </si>
  <si>
    <t>TXKM</t>
  </si>
  <si>
    <t>2,13</t>
  </si>
  <si>
    <t>2,20</t>
  </si>
  <si>
    <t>Total - DEMOLIÇÕES E RETIRADAS</t>
  </si>
  <si>
    <t>ALVENARIA DE VEDAÇÃO DE BLOCOS CERÂMICOS FURADOS NA HORIZONTAL DE 11,5X19X19 CM (ESPESSURA 11,5 CM) E ARGAMASSA DE ASSENTAMENTO COM PREPARO EM BETONEIRA. AF_12/2021</t>
  </si>
  <si>
    <t>78,92</t>
  </si>
  <si>
    <t>83,58</t>
  </si>
  <si>
    <t>Total - PAREDES</t>
  </si>
  <si>
    <t>FORRO EM DRYWALL, PARA AMBIENTES COMERCIAIS, INCLUSIVE ESTRUTURA DE FIXAÇÃO. AF_05/2017_PS</t>
  </si>
  <si>
    <t>76,34</t>
  </si>
  <si>
    <t>81,61</t>
  </si>
  <si>
    <t>ACABAMENTOS PARA FORRO (MOLDURA EM DRYWALL, COM LARGURA DE 15 CM). AF_05/2017_PS</t>
  </si>
  <si>
    <t>35,08</t>
  </si>
  <si>
    <t>38,64</t>
  </si>
  <si>
    <t>Total - TETO</t>
  </si>
  <si>
    <t>Total - PAREDES E TETO</t>
  </si>
  <si>
    <t>CHAPISCO PARA PAREDES EXTERNAS E INTERNAS COM ARGAMASSA DE CIMENTO E AREIA NO TRACO 1:3</t>
  </si>
  <si>
    <t xml:space="preserve">Total - REVESTIMENTO DE PAREDES </t>
  </si>
  <si>
    <t>Sub-Total - VIDROS</t>
  </si>
  <si>
    <t>Sub-Total - PORTAS</t>
  </si>
  <si>
    <t>Total - ESQUADRIAS, FERRAGENS E VIDROS</t>
  </si>
  <si>
    <t>REGULARIZACAO DE SUPERFICIE, COM ARGAMASSA DE CIMENTO E AREIA NO TRACO 1:3, ESPESSURA 2 CM</t>
  </si>
  <si>
    <t>CONTRAPISO EM CONCRETO FCK=15MPa, TRACO 1:3,4:3,5 (CIMENTO, AREIA MEDIA E BRITA 1), ESPESSURA DE 5CM</t>
  </si>
  <si>
    <t>PISO EM GRANILITE, MARMORITE OU GRANITINA EM AMBIENTES INTERNOS, COM ESPESSURA DE 8 MM, INCLUSO MISTURA EM BETONEIRA, COLOCAÇÃO DAS JUNTAS, APLICAÇÃO DO PISO, 4 POLIMENTOS COM POLITRIZ, ESTUCAMENTO, SELADOR E CERA. AF_06/2022</t>
  </si>
  <si>
    <t>99,05</t>
  </si>
  <si>
    <t>101,07</t>
  </si>
  <si>
    <t>RODAPE PRE-MOLDADO DE GRANILITE, MARMORITE OU GRANITINA L=10 CM, ASSENTADA COM ARGAMASSA DE CIMENTO E AREIA TRACO 1:4 - FORNECIMENTO E INSTALACAO</t>
  </si>
  <si>
    <t>Total - PISO</t>
  </si>
  <si>
    <t>CAIXA RETANGULAR 4" X 2" BAIXA (0,30 M DO PISO), PVC, INSTALADA EM PAREDE - FORNECIMENTO E INSTALAÇÃO. AF_12/2015</t>
  </si>
  <si>
    <t>9,31</t>
  </si>
  <si>
    <t>10,37</t>
  </si>
  <si>
    <t>CAIXA RETANGULAR 4" X 2" MÉDIA (1,30 M DO PISO), PVC, INSTALADA EM PAREDE - FORNECIMENTO E INSTALAÇÃO. AF_12/2015</t>
  </si>
  <si>
    <t>13,70</t>
  </si>
  <si>
    <t>15,33</t>
  </si>
  <si>
    <t>CAIXA RETANGULAR 4" X 2" ALTA (2,00 M DO PISO), PVC, INSTALADA EM PAREDE - FORNECIMENTO E INSTALAÇÃO. AF_12/2015</t>
  </si>
  <si>
    <t>25,44</t>
  </si>
  <si>
    <t>28,53</t>
  </si>
  <si>
    <t>Sub-Total - CAIXAS</t>
  </si>
  <si>
    <t>RASGO EM ALVENARIA PARA RAMAIS/ DISTRIBUIÇÃO COM DIAMETROS MENORES OU IGUAIS A 40 MM. AF_05/2015</t>
  </si>
  <si>
    <t>10,38</t>
  </si>
  <si>
    <t>11,84</t>
  </si>
  <si>
    <t>ESCAVACAO (MANUAL) DE VALAS, PARA ASSENTAMENTO DE TUBOS, COM DIAMETROS ATE 4"</t>
  </si>
  <si>
    <t>ELETRODUTO FLEXÍVEL CORRUGADO REFORÇADO, PVC, DN 25 MM (3/4"), PARA CIRCUITOS TERMINAIS, INSTALADO EM PAREDE - FORNECIMENTO E INSTALAÇÃO. AF_12/2015</t>
  </si>
  <si>
    <t>11,18</t>
  </si>
  <si>
    <t>12,27</t>
  </si>
  <si>
    <t>ELETRODUTO EM ACO GALVANIZADO PRE-ZINCADO, SEMI PESADO, DIAMETRO 3", PAREDE DE 1,50 MM - FORNECIMENTO E INSTALACAO</t>
  </si>
  <si>
    <t>ELETRODUTO DE ACO GALVANIZADO, CLASSE LEVE, DN 20 MM (3/4), APARENTE, INSTALADO EM PAREDE - FORNECIMENTO E INSTALACAO</t>
  </si>
  <si>
    <t>ELETRODUTO FLEXÍVEL CORRUGADO, PEAD, DN 63 (2"), PARA REDE ENTERRADA DE DISTRIBUIÇÃO DE ENERGIA ELÉTRICA - FORNECIMENTO E INSTALAÇÃO. AF_12/2021</t>
  </si>
  <si>
    <t>12,31</t>
  </si>
  <si>
    <t>13,27</t>
  </si>
  <si>
    <t>ELETRODUTO FLEXÍVEL CORRUGADO, PEAD, DN 90 (3"), PARA REDE ENTERRADA DE DISTRIBUIÇÃO DE ENERGIA ELÉTRICA - FORNECIMENTO E INSTALAÇÃO. AF_12/2021</t>
  </si>
  <si>
    <t>18,07</t>
  </si>
  <si>
    <t>19,49</t>
  </si>
  <si>
    <t>REATERRO (MANUAL) DE VALAS</t>
  </si>
  <si>
    <t xml:space="preserve">Sub-Total - ELETRODUTOS </t>
  </si>
  <si>
    <t>DISJUNTOR MONOPOLAR TIPO DIN, CORRENTE NOMINAL DE 10A - FORNECIMENTO E INSTALAÇÃO. AF_10/2020</t>
  </si>
  <si>
    <t>11,74</t>
  </si>
  <si>
    <t>12,38</t>
  </si>
  <si>
    <t>DISJUNTOR TRIPOLAR TIPO DIN, CORRENTE NOMINAL DE 10A - FORNECIMENTO E INSTALAÇÃO. AF_10/2020</t>
  </si>
  <si>
    <t>72,22</t>
  </si>
  <si>
    <t>75,96</t>
  </si>
  <si>
    <t>DISJUNTOR TRIPOLAR TIPO DIN, CORRENTE NOMINAL DE 25A - FORNECIMENTO E INSTALAÇÃO. AF_10/2020</t>
  </si>
  <si>
    <t>77,18</t>
  </si>
  <si>
    <t>81,42</t>
  </si>
  <si>
    <t>DISJUNTOR MONOPOLAR TIPO DIN, CORRENTE NOMINAL DE 16A - FORNECIMENTO E INSTALAÇÃO. AF_10/2020</t>
  </si>
  <si>
    <t>12,28</t>
  </si>
  <si>
    <t>12,98</t>
  </si>
  <si>
    <t>DISJUNTOR BIPOLAR TIPO DIN, CORRENTE NOMINAL DE 10A - FORNECIMENTO E INSTALAÇÃO. AF_10/2020</t>
  </si>
  <si>
    <t>57,79</t>
  </si>
  <si>
    <t>60,77</t>
  </si>
  <si>
    <t>DISJUNTOR TERMOMAGNÉTICO TRIPOLAR , CORRENTE NOMINAL DE 125A - FORNECIMENTO E INSTALAÇÃO. AF_10/2020</t>
  </si>
  <si>
    <t>426,03</t>
  </si>
  <si>
    <t>450,50</t>
  </si>
  <si>
    <t>DISPOSITIVO DPS CLASSE II, 1 POLO, TENSAO MAXIMA DE 175 V, CORRENTE MAXIMA DE *20* KA (TIPO AC)</t>
  </si>
  <si>
    <t>DISPOSITIVO DPS, CLASSE II, 1 POLO, TENSAO MAXIMA DE 275 V, CORRENTE MAXIMA DE *45* KA (TIPO AC) - FORNECIMENTO E INSTALACAO</t>
  </si>
  <si>
    <t>Sub-Total - DISPOSITIVOS DE PROTEÇÃO</t>
  </si>
  <si>
    <t>INTERRUPTOR SIMPLES (1 MÓDULO) COM 1 TOMADA DE EMBUTIR 2P+T 10 A,  INCLUINDO SUPORTE E PLACA - FORNECIMENTO E INSTALAÇÃO. AF_12/2015</t>
  </si>
  <si>
    <t>41,83</t>
  </si>
  <si>
    <t>46,73</t>
  </si>
  <si>
    <t>INTERRUPTOR SIMPLES (1 MÓDULO), 10A/250V, INCLUINDO SUPORTE E PLACA - FORNECIMENTO E INSTALAÇÃO. AF_12/2015</t>
  </si>
  <si>
    <t>23,57</t>
  </si>
  <si>
    <t>26,32</t>
  </si>
  <si>
    <t>TOMADA ALTA DE EMBUTIR (1 MÓDULO), 2P+T 10 A, INCLUINDO SUPORTE E PLACA - FORNECIMENTO E INSTALAÇÃO. AF_12/2015</t>
  </si>
  <si>
    <t>36,18</t>
  </si>
  <si>
    <t>40,50</t>
  </si>
  <si>
    <t>TOMADA BAIXA DE EMBUTIR (1 MÓDULO), 2P+T 10 A, INCLUINDO SUPORTE E PLACA - FORNECIMENTO E INSTALAÇÃO. AF_12/2015</t>
  </si>
  <si>
    <t>24,91</t>
  </si>
  <si>
    <t>27,82</t>
  </si>
  <si>
    <t>Sub-Total - TOMADAS E INTERRUPTORES</t>
  </si>
  <si>
    <t>CABO DE COBRE FLEXÍVEL ISOLADO, 1,5 MM², ANTI-CHAMA 450/750 V, PARA CIRCUITOS TERMINAIS - FORNECIMENTO E INSTALAÇÃO. AF_12/2015</t>
  </si>
  <si>
    <t>2,57</t>
  </si>
  <si>
    <t>2,67</t>
  </si>
  <si>
    <t>CABO DE COBRE FLEXÍVEL ISOLADO, 2,5 MM², ANTI-CHAMA 0,6/1,0 KV, PARA CIRCUITOS TERMINAIS - FORNECIMENTO E INSTALAÇÃO. AF_12/2015</t>
  </si>
  <si>
    <t>4,19</t>
  </si>
  <si>
    <t>5,03</t>
  </si>
  <si>
    <t>CABO DE COBRE FLEXÍVEL ISOLADO, 4 MM², ANTI-CHAMA 0,6/1,0 KV, PARA CIRCUITOS TERMINAIS - FORNECIMENTO E INSTALAÇÃO. AF_12/2015</t>
  </si>
  <si>
    <t>6,17</t>
  </si>
  <si>
    <t>7,06</t>
  </si>
  <si>
    <t>CABO DE COBRE FLEXÍVEL ISOLADO, 25 MM², 0,6/1,0 KV, PARA REDE AÉREA DE DISTRIBUIÇÃO DE ENERGIA ELÉTRICA DE BAIXA TENSÃO - FORNECIMENTO E INSTALAÇÃO. AF_07/2020</t>
  </si>
  <si>
    <t>22,93</t>
  </si>
  <si>
    <t>22,85</t>
  </si>
  <si>
    <t>CABO DE COBRE FLEXÍVEL ISOLADO, 50 MM², 0,6/1,0 KV, PARA REDE AÉREA DE DISTRIBUIÇÃO DE ENERGIA ELÉTRICA DE BAIXA TENSÃO - FORNECIMENTO E INSTALAÇÃO. AF_07/2020</t>
  </si>
  <si>
    <t>47,85</t>
  </si>
  <si>
    <t>44,84</t>
  </si>
  <si>
    <t>CABO ELETRÔNICO CATEGORIA 6, INSTALADO EM EDIFICAÇÃO INSTITUCIONAL - FORNECIMENTO E INSTALAÇÃO. AF_11/2019</t>
  </si>
  <si>
    <t>10,34</t>
  </si>
  <si>
    <t>10,90</t>
  </si>
  <si>
    <t>CABO TELEFÔNICO CCI-50 1 PAR, SEM BLINDAGEM, INSTALADO EM DISTRIBUIÇÃO DE EDIFICAÇÃO INSTITUCIONAL - FORNECIMENTO E INSTALAÇÃO. AF_11/2019</t>
  </si>
  <si>
    <t>1,54</t>
  </si>
  <si>
    <t>1,67</t>
  </si>
  <si>
    <t>Sub-Total - CABOS</t>
  </si>
  <si>
    <t>CAIXA ENTERRADA ELÉTRICA RETANGULAR, EM ALVENARIA COM TIJOLOS CERÂMICOS MACIÇOS, FUNDO COM BRITA, DIMENSÕES INTERNAS: 0,3X0,3X0,3 M. AF_12/2020</t>
  </si>
  <si>
    <t>151,47</t>
  </si>
  <si>
    <t>160,23</t>
  </si>
  <si>
    <t>QUADRO DE DISTRIBUIÇÃO DE ENERGIA EM CHAPA DE AÇO GALVANIZADO, DE EMBUTIR, COM BARRAMENTO TRIFÁSICO, PARA 30 DISJUNTORES DIN 225A - FORNECIMENTO E INSTALAÇÃO. AF_10/2020</t>
  </si>
  <si>
    <t>1.184,67</t>
  </si>
  <si>
    <t>1.374,72</t>
  </si>
  <si>
    <t>QUADRO DE DISTRIBUIÇÃO DE ENERGIA EM CHAPA DE AÇO GALVANIZADO, DE EMBUTIR, COM BARRAMENTO TRIFÁSICO, PARA 24 DISJUNTORES DIN 100A - FORNECIMENTO E INSTALAÇÃO. AF_10/2020</t>
  </si>
  <si>
    <t>505,17</t>
  </si>
  <si>
    <t>585,17</t>
  </si>
  <si>
    <t>Sub-Total - CAIXAS DE PASSAGEM E QUADROS</t>
  </si>
  <si>
    <t>LUMINARIA LED DE SOBREPOR, COM ALETAS E REFLETORES EM ALUMINIO ALTO BRILHO, REF. C06 DA ABALUX OU SIMILAR, INCLUSO DUAS LAMPADAS T 8 DE 18W - FORNECIMENTO E INSTALACAO</t>
  </si>
  <si>
    <t>LUMINÁRIA DE EMERGÊNCIA, COM 30 LÂMPADAS LED DE 2 W, SEM REATOR - FORNECIMENTO E INSTALAÇÃO. AF_02/2020</t>
  </si>
  <si>
    <t>30,52</t>
  </si>
  <si>
    <t>31,24</t>
  </si>
  <si>
    <t>Sub-Total - LUMINÁRIAS E DISPOSITIVOS</t>
  </si>
  <si>
    <t>CHAVE SECCIONADORA TRIPOLAR PARA MEDIA TENSAO 400A/15KV COM COMANDO MANUAL SIMULTANEO NAS TRES FASE ATRAVES DE PUNHO</t>
  </si>
  <si>
    <t>CHAPA DE FERRO GALVANIZADO DE 3,5 X 700 X 1700MM PARA 3 BUCHAS DE PASSAGEM, INCLUSIVE FUNDO ANTICORROSIVO 2 DEMAOS</t>
  </si>
  <si>
    <t>GRADE DE PROTECAO REMOVIVEL (2,00 X 2,00)M, INCLUSIVE FUNDO ANTICORROSIVO 2 DEMAOS - ANEXO A-028 (ESQ.)</t>
  </si>
  <si>
    <t>DISJUNTOR, A VACUO 630A, MOD. MAF-15-630, CAPACIDADE 350MVA, COM PROTECAO DE CURTO, SOBRECARGA E FALTA DE FASE, PROTECAO SECUNDARIA DA BEGHIN OU SIMILAR</t>
  </si>
  <si>
    <t>PRATELEIRA PARA INSTALACAO DE TC E TP (PADRAO ENERGISA)</t>
  </si>
  <si>
    <t>CORDOALHA DE COBRE NU 50 MM², ENTERRADA, SEM ISOLADOR - FORNECIMENTO E INSTALAÇÃO. AF_12/2017</t>
  </si>
  <si>
    <t>54,59</t>
  </si>
  <si>
    <t>65,95</t>
  </si>
  <si>
    <t>PLACA DE ADVERTENCIA EM PVC 2MM, COM OS DIZERES:- ESTA CHAVE NAO DEVE SER MANOBRADA</t>
  </si>
  <si>
    <t>PLACA DE SINALIZACAO EM ACRILICO ATE 240 CM2 COM 10 LETRAS, PARA PORTAS</t>
  </si>
  <si>
    <t>HASTE DE ATERRAMENTO 5/8  PARA SPDA - FORNECIMENTO E INSTALAÇÃO. AF_12/2017</t>
  </si>
  <si>
    <t>83,21</t>
  </si>
  <si>
    <t>89,76</t>
  </si>
  <si>
    <t>BUCHA E ARRUELA ALUMINIO FUNDIDO P/ ELETRODUTO 50MM (2") - FORNECIMENTO E INSTALACAO</t>
  </si>
  <si>
    <t>CURVA 90 GRAUS PARA ELETRODUTO, PVC, ROSCÁVEL, DN 60 MM (2"), PARA REDE ENTERRADA DE DISTRIBUIÇÃO DE ENERGIA ELÉTRICA - FORNECIMENTO E INSTALAÇÃO. AF_12/2021</t>
  </si>
  <si>
    <t>29,50</t>
  </si>
  <si>
    <t>LUVA PARA ELETRODUTO, PVC, ROSCÁVEL, DN 60 MM (2"), PARA REDE ENTERRADA DE DISTRIBUIÇÃO DE ENERGIA ELÉTRICA - FORNECIMENTO E INSTALAÇÃO. AF_12/2021</t>
  </si>
  <si>
    <t>16,48</t>
  </si>
  <si>
    <t>18,48</t>
  </si>
  <si>
    <t>CONDULETE DE ALUMÍNIO, TIPO E, PARA ELETRODUTO DE AÇO GALVANIZADO DN 32 MM (1 1/4''), APARENTE - FORNECIMENTO E INSTALAÇÃO. AF_10/2022</t>
  </si>
  <si>
    <t>31,88</t>
  </si>
  <si>
    <t>37,72</t>
  </si>
  <si>
    <t>CAIXA RETANGULAR 4" X 4" MÉDIA (1,30 M DO PISO), METÁLICA, INSTALADA EM PAREDE - FORNECIMENTO E INSTALAÇÃO. AF_12/2015</t>
  </si>
  <si>
    <t>15,98</t>
  </si>
  <si>
    <t>18,01</t>
  </si>
  <si>
    <t>CAIXA DE PASSAGEM/ LUZ/ TELEFONIA, DE EMBUTIR, EM CHAPA DE ACO GALVANIZADO, DIMENSOES 200 X 200 X 20 CM (PADRAO CONCESSIONARIA LOCAL)</t>
  </si>
  <si>
    <t>CORDOALHA DE COBRE NU 16 MM², NÃO ENTERRADA, COM ISOLADOR - FORNECIMENTO E INSTALAÇÃO. AF_12/2017</t>
  </si>
  <si>
    <t>33,27</t>
  </si>
  <si>
    <t>38,54</t>
  </si>
  <si>
    <t>CABO MULTIPLEXADO DE ALUMINIO CA/CAL 3X1X25+25MM2 (REAPROVEITAMENTO 3X) - FORNECIMENTO E INSTALACAO</t>
  </si>
  <si>
    <t>DISJUNTOR TERMOMAGNÉTICO TRIPOLAR , CORRENTE NOMINAL DE 200A - FORNECIMENTO E INSTALAÇÃO. AF_10/2020</t>
  </si>
  <si>
    <t>643,53</t>
  </si>
  <si>
    <t>678,24</t>
  </si>
  <si>
    <t>CABO DE COBRE FLEXÍVEL ISOLADO, 95 MM², 0,6/1,0 KV, PARA REDE AÉREA DE DISTRIBUIÇÃO DE ENERGIA ELÉTRICA DE BAIXA TENSÃO - FORNECIMENTO E INSTALAÇÃO. AF_07/2020</t>
  </si>
  <si>
    <t>86,88</t>
  </si>
  <si>
    <t>82,47</t>
  </si>
  <si>
    <t>CABO DE COBRE ISOLADO, 25 MM², ANTI-CHAMA 0,6/1 KV, INSTALADO EM ELETROCALHA OU PERFILADO - FORNECIMENTO E INSTALAÇÃO. AF_10/2020</t>
  </si>
  <si>
    <t>23,11</t>
  </si>
  <si>
    <t>23,10</t>
  </si>
  <si>
    <t>Sub-Total - POSTA DE TRANSFORMAÇÃO E CABINE DE MEDIÇÃO E PROTEÇÃO</t>
  </si>
  <si>
    <t>AR CONDICIONADO SPLIT ON/OFF, HI-WALL (PAREDE), 18000 BTUS/H, CICLO FRIO - FORNECIMENTO E INSTALAÇÃO. AF_11/2021_PE</t>
  </si>
  <si>
    <t>2.940,29</t>
  </si>
  <si>
    <t>2.791,33</t>
  </si>
  <si>
    <t>AR CONDICIONADO SPLIT ON/OFF, HI-WALL (PAREDE), 12000 BTUS/H, CICLO FRIO - FORNECIMENTO E INSTALAÇÃO. AF_11/2021_PE</t>
  </si>
  <si>
    <t>2.090,44</t>
  </si>
  <si>
    <t>1.990,12</t>
  </si>
  <si>
    <t>EXAUSTOR DE PAREDE DIAMETRO 30CM</t>
  </si>
  <si>
    <t>JOELHO 45 GRAUS, PVC, SOLDÁVEL, DN 25MM, INSTALADO EM DRENO DE AR-CONDICIONADO - FORNECIMENTO E INSTALAÇÃO. AF_08/2022</t>
  </si>
  <si>
    <t>7,11</t>
  </si>
  <si>
    <t>8,10</t>
  </si>
  <si>
    <t>JOELHO 90 GRAUS, PVC, SOLDÁVEL, DN 25MM, INSTALADO EM DRENO DE AR-CONDICIONADO - FORNECIMENTO E INSTALAÇÃO. AF_08/2022</t>
  </si>
  <si>
    <t>6,10</t>
  </si>
  <si>
    <t>6,90</t>
  </si>
  <si>
    <t>LUVA COM BUCHA DE LATÃO, PVC, SOLDÁVEL, DN 25MM X 3/4 , INSTALADO EM RAMAL OU SUB-RAMAL DE ÁGUA - FORNECIMENTO E INSTALAÇÃO. AF_06/2022</t>
  </si>
  <si>
    <t>13,01</t>
  </si>
  <si>
    <t>15,56</t>
  </si>
  <si>
    <t>TUBO, PVC, SOLDÁVEL, DN 25MM, INSTALADO EM DRENO DE AR-CONDICIONADO - FORNECIMENTO E INSTALAÇÃO. AF_08/2022</t>
  </si>
  <si>
    <t>15,38</t>
  </si>
  <si>
    <t>17,18</t>
  </si>
  <si>
    <t>RASGO E CHUMBAMENTO EM ALVENARIA PARA TUBOS DE SPLIT PAREDE DE 9000 A 24000 BTUS/H. AF_11/2021</t>
  </si>
  <si>
    <t>13,83</t>
  </si>
  <si>
    <t>15,62</t>
  </si>
  <si>
    <t>Sub-Total - AR CONDICIONADO E VENTILAÇÃO</t>
  </si>
  <si>
    <t>CAIXA DE INSPEÇÃO PARA ATERRAMENTO, CIRCULAR, EM POLIETILENO, DIÂMETRO INTERNO = 0,3 M. AF_12/2020</t>
  </si>
  <si>
    <t>60,83</t>
  </si>
  <si>
    <t>58,81</t>
  </si>
  <si>
    <t>Sub-Total - ATERRAMENTO</t>
  </si>
  <si>
    <t xml:space="preserve">Total - INSTALAÇÕES ELETRICAS </t>
  </si>
  <si>
    <t>APLICAÇÃO DE FUNDO SELADOR ACRÍLICO EM PAREDES, UMA DEMÃO. AF_06/2014</t>
  </si>
  <si>
    <t>2,54</t>
  </si>
  <si>
    <t>2,44</t>
  </si>
  <si>
    <t>APLICACAO E LIXAMENTO DE MASSA ACRILICA EM PAREDES EM DUAS DEMAOS</t>
  </si>
  <si>
    <t>PINTURA COM TINTA EPOXÍDICA DE ACABAMENTO APLICADA A ROLO OU PINCEL SOBRE PERFIL METÁLICO EXECUTADO EM FÁBRICA (02 DEMÃOS). AF_01/2020</t>
  </si>
  <si>
    <t>40,90</t>
  </si>
  <si>
    <t>40,70</t>
  </si>
  <si>
    <t>Sub-Total - PAREDES INTERNAS</t>
  </si>
  <si>
    <t>APLICAÇÃO DE FUNDO SELADOR ACRÍLICO EM TETO, UMA DEMÃO. AF_06/2014</t>
  </si>
  <si>
    <t>2,90</t>
  </si>
  <si>
    <t>2,84</t>
  </si>
  <si>
    <t>APLICAÇÃO E LIXAMENTO DE MASSA LÁTEX EM TETO, DUAS DEMÃOS. AF_06/2014</t>
  </si>
  <si>
    <t>25,50</t>
  </si>
  <si>
    <t>27,79</t>
  </si>
  <si>
    <t>APLICAÇÃO MANUAL DE PINTURA COM TINTA LÁTEX ACRÍLICA EM TETO, DUAS DEMÃOS. AF_06/2014</t>
  </si>
  <si>
    <t>15,83</t>
  </si>
  <si>
    <t>17,02</t>
  </si>
  <si>
    <t>Sub-Total - TETO</t>
  </si>
  <si>
    <t>Total - PINTURA</t>
  </si>
  <si>
    <t>ENGENHEIRO CIVIL DE OBRA JUNIOR COM ENCARGOS COMPLEMENTARES</t>
  </si>
  <si>
    <t>H</t>
  </si>
  <si>
    <t>96,58</t>
  </si>
  <si>
    <t>104,80</t>
  </si>
  <si>
    <t>MESTRE DE OBRAS COM ENCARGOS COMPLEMENTARES</t>
  </si>
  <si>
    <t>29,76</t>
  </si>
  <si>
    <t>28,62</t>
  </si>
  <si>
    <t>ENCARREGADO GERAL COM ENCARGOS COMPLEMENTARES</t>
  </si>
  <si>
    <t>23,48</t>
  </si>
  <si>
    <t>22,52</t>
  </si>
  <si>
    <t>APONTADOR OU APROPRIADOR COM ENCARGOS COMPLEMENTARES</t>
  </si>
  <si>
    <t>17,41</t>
  </si>
  <si>
    <t>21,31</t>
  </si>
  <si>
    <t>VIGIA NOTURNO COM ENCARGOS COMPLEMENTARES</t>
  </si>
  <si>
    <t>21,08</t>
  </si>
  <si>
    <t>23,95</t>
  </si>
  <si>
    <t xml:space="preserve">Total - ADMINISTRAÇÃO LOCAL </t>
  </si>
  <si>
    <t>LIMPEZA DE SUPERFÍCIE COM JATO DE ALTA PRESSÃO. AF_04/2019</t>
  </si>
  <si>
    <t>1,57</t>
  </si>
  <si>
    <t>1,78</t>
  </si>
  <si>
    <t xml:space="preserve">Total - LIMPEZA FINAL </t>
  </si>
  <si>
    <t>RESUMO</t>
  </si>
  <si>
    <t>7.8.39</t>
  </si>
  <si>
    <t>7.8.40</t>
  </si>
  <si>
    <t xml:space="preserve">	MUFLA TERMINAL (TERMINACAO)INTERNA 8,7/15KV 035-070 QTII5623</t>
  </si>
  <si>
    <t>7.8.41</t>
  </si>
  <si>
    <t>7.8.42</t>
  </si>
  <si>
    <t>7.8.43</t>
  </si>
  <si>
    <t>7.8.44</t>
  </si>
  <si>
    <t>CPU 11</t>
  </si>
  <si>
    <t xml:space="preserve">CHAVE FUSÍVEL DISTRIBUIÇÃO 15KV 300A - FORNECIMENTO E INSTALAÇÃO </t>
  </si>
  <si>
    <t>EXECUÇÃO DE CABINE DE SUBESTAÇÃO DE TRANSFORMAÇÃO 5,35X 5,05 METROS, ALTURA DE 3 METROS, LAJE DE COBERTURA MACIÇA E PISO CIMENTADO , INCLUSO PINTURA EXTERNAE INTERNA, ESQUADRIAS - CONFORME PROJETO</t>
  </si>
  <si>
    <t>SERVIÇOS COMPLEMENTARES</t>
  </si>
  <si>
    <t>10.3</t>
  </si>
  <si>
    <t>10.4</t>
  </si>
  <si>
    <t>10.5</t>
  </si>
  <si>
    <t>11</t>
  </si>
  <si>
    <t>11.1</t>
  </si>
  <si>
    <t>11.2</t>
  </si>
  <si>
    <t>TORNEIRA CLINICA ALAVANCA C/ AREJADOR ANTIFURTO PROFLUX</t>
  </si>
  <si>
    <t>2.20</t>
  </si>
  <si>
    <t>2.21</t>
  </si>
  <si>
    <t>2.22</t>
  </si>
  <si>
    <t>PAREDES / TETO /COBERTURA</t>
  </si>
  <si>
    <t>3.3</t>
  </si>
  <si>
    <t>3.3.1</t>
  </si>
  <si>
    <t>COBERTURA</t>
  </si>
  <si>
    <t>3.3.2</t>
  </si>
  <si>
    <t>3.3.3</t>
  </si>
  <si>
    <t>3.3.4</t>
  </si>
  <si>
    <t>3.3.5</t>
  </si>
  <si>
    <t>MÊS 4</t>
  </si>
  <si>
    <t>120 DIAS</t>
  </si>
  <si>
    <t>(ABRIL/2023)</t>
  </si>
  <si>
    <t>AGESUL(JANEIRO/2023) SINAPI (ABRIL/2023) SBC (ABRIL/2023)</t>
  </si>
  <si>
    <t>REMOÇÃO DE TELHAS, DE FIBROCIMENTO, METÁLICA E CERÂMICA, DE FORMA MANUAL, SEM REAPROVEITAMENTO. AF_12/2017</t>
  </si>
  <si>
    <t>REMOÇÃO DE TRAMA DE MADEIRA PARA COBERTURA, DE FORMA MANUAL, SEM REAPROVEITAMENTO. AF_12/2017</t>
  </si>
  <si>
    <t>REMOCAO DE CALHAS, RUFOS E CONDUTORES DE AGUAS PLUVIAIS, SEM REAPROVEITAMENTO</t>
  </si>
  <si>
    <t>RETIRADA DE CUMEEIRA E ESPIGAO CERAMICO, EMBOCADA COM ARGAMASSA, SEM REAPROVEITAMENTO</t>
  </si>
  <si>
    <t>TELHAMENTO COM TELHA CERÂMICA DE ENCAIXE, TIPO ROMANA, COM ATÉ 2 ÁGUAS, INCLUSO TRANSPORTE VERTICAL. AF_07/2019</t>
  </si>
  <si>
    <t>TRAMA DE MADEIRA COMPOSTA POR RIPAS, CAIBROS E TERÇAS PARA TELHADOS DE ATÉ 2 ÁGUAS PARA TELHA DE ENCAIXE DE CERÂMICA OU DE CONCRETO, INCLUSO TRANSPORTE VERTICAL. AF_07/2019</t>
  </si>
  <si>
    <t>CALHA EM CHAPA DE AÇO GALVANIZADO NÚMERO 24, DESENVOLVIMENTO DE 50 CM, INCLUSO TRANSPORTE VERTICAL. AF_07/2019</t>
  </si>
  <si>
    <t>- CUMEEIRA PARA TELHA CERAMICA</t>
  </si>
  <si>
    <t>FABRICAÇÃO E INSTALAÇÃO DE TESOURA INTEIRA EM MADEIRA NÃO APARELHADA, VÃO DE 4 M, PARA TELHA CERÂMICA OU DE CONCRETO, INCLUSO IÇAMENTO. AF_07/2019</t>
  </si>
  <si>
    <t>Total - COBERTURA</t>
  </si>
  <si>
    <t>Total - PAREDES / TETO /COBERTURA</t>
  </si>
  <si>
    <t>CAIXA RETANGULAR 4" X 2" BAIXA (0,30 M DO PISO), PVC, INSTALADA EM PAREDE - FORNECIMENTO E INSTALAÇÃO. AF_03/2023</t>
  </si>
  <si>
    <t>CAIXA RETANGULAR 4" X 2" MÉDIA (1,30 M DO PISO), PVC, INSTALADA EM PAREDE - FORNECIMENTO E INSTALAÇÃO. AF_03/2023</t>
  </si>
  <si>
    <t>CAIXA RETANGULAR 4" X 2" ALTA (2,00 M DO PISO), PVC, INSTALADA EM PAREDE - FORNECIMENTO E INSTALAÇÃO. AF_03/2023</t>
  </si>
  <si>
    <t>ELETRODUTO FLEXÍVEL CORRUGADO REFORÇADO, PVC, DN 25 MM (3/4"), PARA CIRCUITOS TERMINAIS, INSTALADO EM PAREDE - FORNECIMENTO E INSTALAÇÃO. AF_03/2023</t>
  </si>
  <si>
    <t>INTERRUPTOR SIMPLES (1 MÓDULO) COM 1 TOMADA DE EMBUTIR 2P+T 10 A, INCLUINDO SUPORTE E PLACA - FORNECIMENTO E INSTALAÇÃO. AF_03/2023</t>
  </si>
  <si>
    <t>INTERRUPTOR SIMPLES (1 MÓDULO), 10A/250V, INCLUINDO SUPORTE E PLACA - FORNECIMENTO E INSTALAÇÃO. AF_03/2023</t>
  </si>
  <si>
    <t>TOMADA ALTA DE EMBUTIR (1 MÓDULO), 2P+T 10 A, INCLUINDO SUPORTE E PLACA - FORNECIMENTO E INSTALAÇÃO. AF_03/2023</t>
  </si>
  <si>
    <t>TOMADA BAIXA DE EMBUTIR (1 MÓDULO), 2P+T 10 A, INCLUINDO SUPORTE E PLACA - FORNECIMENTO E INSTALAÇÃO. AF_03/2023</t>
  </si>
  <si>
    <t>CABO DE COBRE FLEXÍVEL ISOLADO, 1,5 MM², ANTI-CHAMA 450/750 V, PARA CIRCUITOS TERMINAIS - FORNECIMENTO E INSTALAÇÃO. AF_03/2023</t>
  </si>
  <si>
    <t>CABO DE COBRE FLEXÍVEL ISOLADO, 2,5 MM², ANTI-CHAMA 0,6/1,0 KV, PARA CIRCUITOS TERMINAIS - FORNECIMENTO E INSTALAÇÃO. AF_03/2023</t>
  </si>
  <si>
    <t>CABO DE COBRE FLEXÍVEL ISOLADO, 4 MM², ANTI-CHAMA 0,6/1,0 KV, PARA CIRCUITOS TERMINAIS - FORNECIMENTO E INSTALAÇÃO. AF_03/2023</t>
  </si>
  <si>
    <t>CAIXA RETANGULAR 4" X 4" MÉDIA (1,30 M DO PISO), METÁLICA, INSTALADA EM PAREDE - FORNECIMENTO E INSTALAÇÃO. AF_03/2023</t>
  </si>
  <si>
    <t>CABO DE COBRE, ISOLADO PARA 15.000 V (15 KV), TIPO EPROTENAX, FABRICACAO PIRELLI OU SIMILAR, NA(S) BITOLA(S):- 25,0 MM2</t>
  </si>
  <si>
    <t>SUPORTE PARA MUFLA EM CANTONEIRA 2"X 3/16" COM 4 FUROS 5/8", INCLUSIVE FUNDO ANTICORROSIVO 2 DEMAOS</t>
  </si>
  <si>
    <t>CRUZETA DE CONCRETO RETANGULAR 250DAN</t>
  </si>
  <si>
    <t>ARAME GALVANIZADO No. 14 BWG</t>
  </si>
  <si>
    <t>ELETRODUTO EM ACO GALVANIZADO PRE-ZINCADO, SEMI-PESADO, DIAMETRO 2", PAREDE DE 0,90 MM - FORNECIMENTO E INSTALACAO</t>
  </si>
  <si>
    <t>ELO FUSIVEL, PARA PROTECAO DE TRANSFORMADOR DE:- 3 H</t>
  </si>
  <si>
    <t>FUNDO SELADOR ACRÍLICO, APLICAÇÃO MANUAL EM PAREDE, UMA DEMÃO. AF_04/2023</t>
  </si>
  <si>
    <t>FUNDO SELADOR ACRÍLICO, APLICAÇÃO MANUAL EM TETO, UMA DEMÃO. AF_04/2023</t>
  </si>
  <si>
    <t>EMASSAMENTO COM MASSA LÁTEX, APLICAÇÃO EM TETO, DUAS DEMÃOS, LIXAMENTO MANUAL. AF_04/2023</t>
  </si>
  <si>
    <t>PINTURA LÁTEX ACRÍLICA PREMIUM, APLICAÇÃO MANUAL EM TETO, DUAS DEMÃOS. AF_04/2023</t>
  </si>
  <si>
    <t>BANCADA DE GRANITO CINZA ANDORINHA, COM ACABAMENTO RETO SIMPLES, ESPESSURA DE 2,5CM</t>
  </si>
  <si>
    <t>SUPORTE MÃO FRANCESA EM ACO, ABAS IGUAIS 40 CM, CAPACIDADE MINIMA 70 KG, BRANCO - FORNECIMENTO E INSTALAÇÃO. AF_01/2020</t>
  </si>
  <si>
    <t>CUBA DE EMBUTIR DE AÇO INOXIDÁVEL MÉDIA, INCLUSO VÁLVULA TIPO AMERICANA EM METAL CROMADO E SIFÃO FLEXÍVEL EM PVC - FORNECIMENTO E INSTALAÇÃO. AF_01/2020</t>
  </si>
  <si>
    <t>FRONTAO/ESPELHO EM GRANITO CINZA ANDORINHA COM H=10CM, ESP=2CM</t>
  </si>
  <si>
    <t>Total - SERVIÇOS COMPLEMENTARES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</si>
</sst>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#,##0.000_);\(#,##0.000\)"/>
    <numFmt numFmtId="167" formatCode="&quot;R$&quot;\ #,##0.00"/>
    <numFmt numFmtId="168" formatCode="_(* #,##0.00_);_(* \(#,##0.00\);_(* &quot;-&quot;??_);_(@_)"/>
  </numFmts>
  <fonts count="49"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b/>
      <sz val="10"/>
      <name val="Cambria"/>
      <family val="1"/>
    </font>
    <font>
      <sz val="11"/>
      <color theme="1"/>
      <name val="Cambria"/>
      <family val="1"/>
    </font>
    <font>
      <sz val="10"/>
      <name val="Cambria"/>
      <family val="1"/>
    </font>
    <font>
      <sz val="8"/>
      <name val="Cambria"/>
      <family val="1"/>
    </font>
    <font>
      <b/>
      <sz val="9"/>
      <name val="Cambria"/>
      <family val="1"/>
    </font>
    <font>
      <b/>
      <sz val="8"/>
      <name val="Cambria"/>
      <family val="1"/>
    </font>
    <font>
      <b/>
      <sz val="7"/>
      <name val="Cambria"/>
      <family val="1"/>
    </font>
    <font>
      <b/>
      <sz val="8"/>
      <color theme="1"/>
      <name val="Cambria"/>
      <family val="1"/>
    </font>
    <font>
      <sz val="8"/>
      <color theme="1"/>
      <name val="Cambria"/>
      <family val="1"/>
    </font>
    <font>
      <b/>
      <sz val="11"/>
      <name val="Cambria"/>
      <family val="1"/>
    </font>
    <font>
      <b/>
      <sz val="12"/>
      <name val="Cambria"/>
      <family val="1"/>
    </font>
    <font>
      <b/>
      <sz val="14"/>
      <name val="Cambria"/>
      <family val="1"/>
    </font>
    <font>
      <b/>
      <sz val="16"/>
      <name val="Cambria"/>
      <family val="1"/>
    </font>
    <font>
      <b/>
      <sz val="8"/>
      <color rgb="FF000000"/>
      <name val="Cambria"/>
      <family val="1"/>
    </font>
    <font>
      <b/>
      <sz val="10"/>
      <color rgb="FF000000"/>
      <name val="Cambria"/>
      <family val="1"/>
    </font>
    <font>
      <sz val="8"/>
      <color rgb="FF000000"/>
      <name val="Cambria"/>
      <family val="1"/>
    </font>
    <font>
      <sz val="9"/>
      <color theme="1"/>
      <name val="Cambria"/>
      <family val="1"/>
    </font>
    <font>
      <b/>
      <sz val="6"/>
      <name val="Cambria"/>
      <family val="1"/>
    </font>
    <font>
      <sz val="9"/>
      <name val="Cambria"/>
      <family val="1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mbria"/>
      <family val="1"/>
    </font>
    <font>
      <sz val="10"/>
      <color rgb="FF000000"/>
      <name val="Arial"/>
      <family val="2"/>
    </font>
    <font>
      <sz val="10"/>
      <color rgb="FF000000"/>
      <name val="Cambria"/>
      <family val="1"/>
    </font>
    <font>
      <b/>
      <sz val="11"/>
      <color indexed="8"/>
      <name val="Courier New"/>
      <family val="3"/>
    </font>
    <font>
      <b/>
      <sz val="9"/>
      <color indexed="8"/>
      <name val="Courier New"/>
      <family val="3"/>
    </font>
    <font>
      <sz val="9"/>
      <color indexed="8"/>
      <name val="Courier New"/>
      <family val="3"/>
    </font>
    <font>
      <b/>
      <sz val="9"/>
      <color rgb="FF000000"/>
      <name val="Courier New"/>
      <family val="3"/>
    </font>
    <font>
      <sz val="9"/>
      <color rgb="FF000000"/>
      <name val="Courier New"/>
      <family val="3"/>
    </font>
    <font>
      <sz val="10"/>
      <color rgb="FF000000"/>
      <name val="Courier New"/>
      <family val="3"/>
    </font>
    <font>
      <b/>
      <sz val="10"/>
      <color indexed="8"/>
      <name val="Courier New"/>
      <family val="3"/>
    </font>
    <font>
      <sz val="10"/>
      <color rgb="FF000000"/>
      <name val="Arial"/>
      <family val="2"/>
    </font>
    <font>
      <sz val="9"/>
      <name val="Courier New"/>
      <family val="3"/>
    </font>
    <font>
      <sz val="11"/>
      <name val="Cambria"/>
      <family val="1"/>
    </font>
    <font>
      <sz val="11"/>
      <name val="Calibri"/>
      <family val="2"/>
      <scheme val="minor"/>
    </font>
    <font>
      <b/>
      <sz val="9"/>
      <color rgb="FF000000"/>
      <name val="Cambria"/>
      <family val="1"/>
    </font>
    <font>
      <b/>
      <sz val="16"/>
      <color theme="1"/>
      <name val="Bahnschrift SemiBold Condensed"/>
      <family val="2"/>
    </font>
    <font>
      <sz val="16"/>
      <color theme="1"/>
      <name val="Bahnschrift SemiBold Condensed"/>
      <family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gray0625">
        <bgColor theme="0"/>
      </patternFill>
    </fill>
  </fills>
  <borders count="4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6">
    <xf numFmtId="0" fontId="0" fillId="0" borderId="0"/>
    <xf numFmtId="166" fontId="1" fillId="0" borderId="0"/>
    <xf numFmtId="166" fontId="1" fillId="0" borderId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168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6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9" fillId="0" borderId="0"/>
    <xf numFmtId="0" fontId="38" fillId="0" borderId="0"/>
    <xf numFmtId="164" fontId="29" fillId="0" borderId="0" applyFont="0" applyFill="0" applyBorder="0" applyAlignment="0" applyProtection="0"/>
    <xf numFmtId="0" fontId="29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29" fillId="0" borderId="0" applyFont="0" applyFill="0" applyBorder="0" applyAlignment="0" applyProtection="0"/>
  </cellStyleXfs>
  <cellXfs count="344">
    <xf numFmtId="0" fontId="0" fillId="0" borderId="0" xfId="0"/>
    <xf numFmtId="9" fontId="0" fillId="0" borderId="0" xfId="0" applyNumberFormat="1"/>
    <xf numFmtId="0" fontId="0" fillId="0" borderId="0" xfId="0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0" fillId="2" borderId="5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0" fillId="0" borderId="10" xfId="0" applyBorder="1"/>
    <xf numFmtId="0" fontId="0" fillId="0" borderId="7" xfId="0" applyBorder="1"/>
    <xf numFmtId="0" fontId="6" fillId="0" borderId="0" xfId="6"/>
    <xf numFmtId="0" fontId="6" fillId="0" borderId="10" xfId="6" applyBorder="1"/>
    <xf numFmtId="0" fontId="7" fillId="0" borderId="3" xfId="6" applyFont="1" applyBorder="1" applyAlignment="1">
      <alignment vertical="center" wrapText="1"/>
    </xf>
    <xf numFmtId="0" fontId="9" fillId="0" borderId="11" xfId="6" applyFont="1" applyBorder="1"/>
    <xf numFmtId="0" fontId="9" fillId="0" borderId="10" xfId="6" applyFont="1" applyBorder="1"/>
    <xf numFmtId="0" fontId="9" fillId="0" borderId="11" xfId="6" applyFont="1" applyBorder="1" applyAlignment="1">
      <alignment horizontal="center" vertical="center"/>
    </xf>
    <xf numFmtId="10" fontId="7" fillId="0" borderId="3" xfId="3" applyNumberFormat="1" applyFont="1" applyFill="1" applyBorder="1" applyAlignment="1">
      <alignment horizontal="center" vertical="center"/>
    </xf>
    <xf numFmtId="0" fontId="7" fillId="0" borderId="10" xfId="6" applyFont="1" applyBorder="1" applyAlignment="1">
      <alignment horizontal="left"/>
    </xf>
    <xf numFmtId="165" fontId="7" fillId="0" borderId="0" xfId="8" applyFont="1" applyBorder="1"/>
    <xf numFmtId="0" fontId="6" fillId="0" borderId="5" xfId="6" applyBorder="1"/>
    <xf numFmtId="0" fontId="5" fillId="2" borderId="10" xfId="0" applyFont="1" applyFill="1" applyBorder="1" applyAlignment="1">
      <alignment horizontal="center" vertical="center"/>
    </xf>
    <xf numFmtId="0" fontId="0" fillId="0" borderId="5" xfId="0" applyBorder="1"/>
    <xf numFmtId="0" fontId="9" fillId="0" borderId="6" xfId="0" applyFont="1" applyBorder="1" applyAlignment="1">
      <alignment vertical="center" wrapText="1"/>
    </xf>
    <xf numFmtId="0" fontId="17" fillId="0" borderId="11" xfId="0" applyFont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24" fillId="0" borderId="6" xfId="0" applyFont="1" applyBorder="1" applyAlignment="1">
      <alignment vertical="top" wrapText="1"/>
    </xf>
    <xf numFmtId="0" fontId="10" fillId="0" borderId="1" xfId="0" applyFont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165" fontId="0" fillId="0" borderId="0" xfId="8" applyFont="1" applyAlignment="1">
      <alignment vertical="center"/>
    </xf>
    <xf numFmtId="165" fontId="25" fillId="2" borderId="4" xfId="8" applyFont="1" applyFill="1" applyBorder="1" applyAlignment="1" applyProtection="1">
      <alignment horizontal="right" vertical="center" wrapText="1"/>
    </xf>
    <xf numFmtId="165" fontId="23" fillId="2" borderId="4" xfId="8" applyFont="1" applyFill="1" applyBorder="1" applyAlignment="1" applyProtection="1">
      <alignment horizontal="right" vertical="center" wrapText="1"/>
    </xf>
    <xf numFmtId="0" fontId="25" fillId="0" borderId="4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30" fillId="0" borderId="0" xfId="14" applyFont="1"/>
    <xf numFmtId="0" fontId="17" fillId="0" borderId="0" xfId="14" applyFont="1" applyAlignment="1">
      <alignment vertical="center"/>
    </xf>
    <xf numFmtId="0" fontId="30" fillId="0" borderId="0" xfId="14" applyFont="1" applyAlignment="1">
      <alignment vertical="center"/>
    </xf>
    <xf numFmtId="49" fontId="30" fillId="0" borderId="0" xfId="14" applyNumberFormat="1" applyFont="1"/>
    <xf numFmtId="0" fontId="30" fillId="9" borderId="0" xfId="14" applyFont="1" applyFill="1"/>
    <xf numFmtId="0" fontId="29" fillId="0" borderId="0" xfId="14" applyAlignment="1">
      <alignment wrapText="1"/>
    </xf>
    <xf numFmtId="0" fontId="29" fillId="0" borderId="0" xfId="14"/>
    <xf numFmtId="4" fontId="6" fillId="0" borderId="0" xfId="14" applyNumberFormat="1" applyFont="1"/>
    <xf numFmtId="0" fontId="5" fillId="0" borderId="0" xfId="14" applyFont="1" applyAlignment="1">
      <alignment vertical="center"/>
    </xf>
    <xf numFmtId="0" fontId="29" fillId="0" borderId="0" xfId="14" applyAlignment="1">
      <alignment vertical="center"/>
    </xf>
    <xf numFmtId="0" fontId="36" fillId="9" borderId="10" xfId="14" applyFont="1" applyFill="1" applyBorder="1" applyAlignment="1" applyProtection="1">
      <alignment vertical="center"/>
      <protection locked="0"/>
    </xf>
    <xf numFmtId="4" fontId="36" fillId="9" borderId="11" xfId="14" applyNumberFormat="1" applyFont="1" applyFill="1" applyBorder="1" applyAlignment="1" applyProtection="1">
      <alignment vertical="center"/>
      <protection locked="0"/>
    </xf>
    <xf numFmtId="0" fontId="36" fillId="9" borderId="11" xfId="14" applyFont="1" applyFill="1" applyBorder="1" applyAlignment="1" applyProtection="1">
      <alignment vertical="center"/>
      <protection locked="0"/>
    </xf>
    <xf numFmtId="10" fontId="36" fillId="9" borderId="11" xfId="14" applyNumberFormat="1" applyFont="1" applyFill="1" applyBorder="1" applyAlignment="1" applyProtection="1">
      <alignment horizontal="left" vertical="center"/>
      <protection locked="0"/>
    </xf>
    <xf numFmtId="0" fontId="32" fillId="7" borderId="36" xfId="14" applyFont="1" applyFill="1" applyBorder="1" applyAlignment="1" applyProtection="1">
      <alignment horizontal="left" vertical="center"/>
      <protection locked="0"/>
    </xf>
    <xf numFmtId="0" fontId="33" fillId="8" borderId="37" xfId="14" applyFont="1" applyFill="1" applyBorder="1" applyAlignment="1" applyProtection="1">
      <alignment horizontal="left" vertical="center"/>
      <protection locked="0"/>
    </xf>
    <xf numFmtId="0" fontId="34" fillId="7" borderId="38" xfId="14" applyFont="1" applyFill="1" applyBorder="1" applyAlignment="1" applyProtection="1">
      <alignment vertical="center"/>
      <protection locked="0"/>
    </xf>
    <xf numFmtId="49" fontId="35" fillId="8" borderId="39" xfId="14" applyNumberFormat="1" applyFont="1" applyFill="1" applyBorder="1" applyAlignment="1" applyProtection="1">
      <alignment vertical="center"/>
      <protection locked="0"/>
    </xf>
    <xf numFmtId="0" fontId="34" fillId="7" borderId="40" xfId="14" applyFont="1" applyFill="1" applyBorder="1" applyAlignment="1" applyProtection="1">
      <alignment vertical="center"/>
      <protection locked="0"/>
    </xf>
    <xf numFmtId="49" fontId="35" fillId="8" borderId="41" xfId="14" applyNumberFormat="1" applyFont="1" applyFill="1" applyBorder="1" applyAlignment="1" applyProtection="1">
      <alignment vertical="center"/>
      <protection locked="0"/>
    </xf>
    <xf numFmtId="0" fontId="32" fillId="7" borderId="38" xfId="14" applyFont="1" applyFill="1" applyBorder="1" applyAlignment="1" applyProtection="1">
      <alignment horizontal="left" vertical="center"/>
      <protection locked="0"/>
    </xf>
    <xf numFmtId="0" fontId="34" fillId="7" borderId="36" xfId="14" applyFont="1" applyFill="1" applyBorder="1" applyAlignment="1" applyProtection="1">
      <alignment vertical="center"/>
      <protection locked="0"/>
    </xf>
    <xf numFmtId="0" fontId="35" fillId="8" borderId="37" xfId="14" applyFont="1" applyFill="1" applyBorder="1" applyAlignment="1" applyProtection="1">
      <alignment vertical="center"/>
      <protection locked="0"/>
    </xf>
    <xf numFmtId="0" fontId="35" fillId="8" borderId="39" xfId="14" applyFont="1" applyFill="1" applyBorder="1" applyAlignment="1" applyProtection="1">
      <alignment vertical="center"/>
      <protection locked="0"/>
    </xf>
    <xf numFmtId="14" fontId="35" fillId="8" borderId="41" xfId="14" applyNumberFormat="1" applyFont="1" applyFill="1" applyBorder="1" applyAlignment="1" applyProtection="1">
      <alignment horizontal="left" vertical="center"/>
      <protection locked="0"/>
    </xf>
    <xf numFmtId="0" fontId="35" fillId="8" borderId="41" xfId="14" applyFont="1" applyFill="1" applyBorder="1" applyAlignment="1" applyProtection="1">
      <alignment vertical="center"/>
      <protection locked="0"/>
    </xf>
    <xf numFmtId="49" fontId="7" fillId="5" borderId="4" xfId="0" applyNumberFormat="1" applyFont="1" applyFill="1" applyBorder="1" applyAlignment="1">
      <alignment horizontal="center" vertical="center" wrapText="1"/>
    </xf>
    <xf numFmtId="49" fontId="12" fillId="5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horizontal="center" vertical="center" wrapText="1"/>
    </xf>
    <xf numFmtId="165" fontId="15" fillId="5" borderId="4" xfId="8" applyFont="1" applyFill="1" applyBorder="1" applyAlignment="1" applyProtection="1">
      <alignment horizontal="right" vertical="center" wrapText="1"/>
    </xf>
    <xf numFmtId="165" fontId="10" fillId="5" borderId="4" xfId="8" applyFont="1" applyFill="1" applyBorder="1" applyAlignment="1" applyProtection="1">
      <alignment horizontal="right" vertical="center" wrapText="1"/>
    </xf>
    <xf numFmtId="49" fontId="7" fillId="5" borderId="12" xfId="0" applyNumberFormat="1" applyFont="1" applyFill="1" applyBorder="1" applyAlignment="1">
      <alignment horizontal="center" vertical="center" wrapText="1"/>
    </xf>
    <xf numFmtId="49" fontId="12" fillId="5" borderId="12" xfId="0" applyNumberFormat="1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left" vertical="center" wrapText="1"/>
    </xf>
    <xf numFmtId="0" fontId="10" fillId="5" borderId="12" xfId="0" applyFont="1" applyFill="1" applyBorder="1" applyAlignment="1">
      <alignment horizontal="center" vertical="center" wrapText="1"/>
    </xf>
    <xf numFmtId="165" fontId="15" fillId="5" borderId="12" xfId="8" applyFont="1" applyFill="1" applyBorder="1" applyAlignment="1" applyProtection="1">
      <alignment horizontal="right" vertical="center" wrapText="1"/>
    </xf>
    <xf numFmtId="165" fontId="10" fillId="5" borderId="12" xfId="8" applyFont="1" applyFill="1" applyBorder="1" applyAlignment="1" applyProtection="1">
      <alignment horizontal="right" vertical="center" wrapText="1"/>
    </xf>
    <xf numFmtId="2" fontId="7" fillId="5" borderId="3" xfId="8" applyNumberFormat="1" applyFont="1" applyFill="1" applyBorder="1" applyAlignment="1">
      <alignment horizontal="center"/>
    </xf>
    <xf numFmtId="49" fontId="28" fillId="7" borderId="4" xfId="0" applyNumberFormat="1" applyFont="1" applyFill="1" applyBorder="1" applyAlignment="1">
      <alignment horizontal="center" vertical="center" wrapText="1"/>
    </xf>
    <xf numFmtId="165" fontId="15" fillId="7" borderId="4" xfId="8" applyFont="1" applyFill="1" applyBorder="1" applyAlignment="1" applyProtection="1">
      <alignment horizontal="right" vertical="center" wrapText="1"/>
    </xf>
    <xf numFmtId="49" fontId="7" fillId="7" borderId="12" xfId="0" applyNumberFormat="1" applyFont="1" applyFill="1" applyBorder="1" applyAlignment="1">
      <alignment horizontal="center" vertical="center" wrapText="1"/>
    </xf>
    <xf numFmtId="49" fontId="12" fillId="7" borderId="12" xfId="0" applyNumberFormat="1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left" vertical="center" wrapText="1"/>
    </xf>
    <xf numFmtId="0" fontId="10" fillId="7" borderId="12" xfId="0" applyFont="1" applyFill="1" applyBorder="1" applyAlignment="1">
      <alignment horizontal="center" vertical="center" wrapText="1"/>
    </xf>
    <xf numFmtId="165" fontId="15" fillId="7" borderId="12" xfId="8" applyFont="1" applyFill="1" applyBorder="1" applyAlignment="1" applyProtection="1">
      <alignment horizontal="right" vertical="center" wrapText="1"/>
    </xf>
    <xf numFmtId="165" fontId="10" fillId="7" borderId="12" xfId="8" applyFont="1" applyFill="1" applyBorder="1" applyAlignment="1" applyProtection="1">
      <alignment horizontal="right" vertical="center" wrapText="1"/>
    </xf>
    <xf numFmtId="49" fontId="7" fillId="7" borderId="4" xfId="0" applyNumberFormat="1" applyFont="1" applyFill="1" applyBorder="1" applyAlignment="1">
      <alignment horizontal="center" vertical="center" wrapText="1"/>
    </xf>
    <xf numFmtId="49" fontId="12" fillId="7" borderId="4" xfId="0" applyNumberFormat="1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left" vertical="center" wrapText="1"/>
    </xf>
    <xf numFmtId="0" fontId="10" fillId="7" borderId="4" xfId="0" applyFont="1" applyFill="1" applyBorder="1" applyAlignment="1">
      <alignment horizontal="center" vertical="center" wrapText="1"/>
    </xf>
    <xf numFmtId="165" fontId="10" fillId="7" borderId="4" xfId="8" applyFont="1" applyFill="1" applyBorder="1" applyAlignment="1" applyProtection="1">
      <alignment horizontal="right" vertical="center" wrapText="1"/>
    </xf>
    <xf numFmtId="4" fontId="0" fillId="0" borderId="0" xfId="8" applyNumberFormat="1" applyFont="1" applyAlignment="1">
      <alignment vertical="center"/>
    </xf>
    <xf numFmtId="4" fontId="10" fillId="5" borderId="4" xfId="8" applyNumberFormat="1" applyFont="1" applyFill="1" applyBorder="1" applyAlignment="1" applyProtection="1">
      <alignment horizontal="right" vertical="center" wrapText="1"/>
    </xf>
    <xf numFmtId="4" fontId="10" fillId="5" borderId="12" xfId="8" applyNumberFormat="1" applyFont="1" applyFill="1" applyBorder="1" applyAlignment="1" applyProtection="1">
      <alignment horizontal="right" vertical="center" wrapText="1"/>
    </xf>
    <xf numFmtId="4" fontId="10" fillId="7" borderId="12" xfId="8" applyNumberFormat="1" applyFont="1" applyFill="1" applyBorder="1" applyAlignment="1" applyProtection="1">
      <alignment horizontal="right" vertical="center" wrapText="1"/>
    </xf>
    <xf numFmtId="4" fontId="10" fillId="7" borderId="4" xfId="8" applyNumberFormat="1" applyFont="1" applyFill="1" applyBorder="1" applyAlignment="1" applyProtection="1">
      <alignment horizontal="right" vertical="center" wrapText="1"/>
    </xf>
    <xf numFmtId="49" fontId="39" fillId="8" borderId="39" xfId="14" applyNumberFormat="1" applyFont="1" applyFill="1" applyBorder="1" applyAlignment="1" applyProtection="1">
      <alignment vertical="center"/>
      <protection locked="0"/>
    </xf>
    <xf numFmtId="0" fontId="40" fillId="2" borderId="0" xfId="0" applyFont="1" applyFill="1" applyAlignment="1">
      <alignment vertical="center"/>
    </xf>
    <xf numFmtId="0" fontId="40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44" fillId="0" borderId="0" xfId="0" applyFont="1"/>
    <xf numFmtId="0" fontId="43" fillId="8" borderId="1" xfId="0" applyFont="1" applyFill="1" applyBorder="1"/>
    <xf numFmtId="0" fontId="43" fillId="8" borderId="4" xfId="0" applyFont="1" applyFill="1" applyBorder="1"/>
    <xf numFmtId="0" fontId="44" fillId="8" borderId="4" xfId="0" applyFont="1" applyFill="1" applyBorder="1"/>
    <xf numFmtId="0" fontId="44" fillId="8" borderId="2" xfId="0" applyFont="1" applyFill="1" applyBorder="1"/>
    <xf numFmtId="0" fontId="43" fillId="0" borderId="0" xfId="0" applyFont="1"/>
    <xf numFmtId="0" fontId="12" fillId="0" borderId="5" xfId="0" applyFont="1" applyBorder="1" applyAlignment="1">
      <alignment vertical="top"/>
    </xf>
    <xf numFmtId="0" fontId="44" fillId="0" borderId="9" xfId="0" applyFont="1" applyBorder="1"/>
    <xf numFmtId="0" fontId="21" fillId="2" borderId="21" xfId="0" applyFont="1" applyFill="1" applyBorder="1" applyAlignment="1">
      <alignment horizontal="center" vertical="center"/>
    </xf>
    <xf numFmtId="165" fontId="0" fillId="0" borderId="0" xfId="0" applyNumberFormat="1" applyAlignment="1">
      <alignment vertical="center"/>
    </xf>
    <xf numFmtId="0" fontId="45" fillId="5" borderId="3" xfId="0" applyFont="1" applyFill="1" applyBorder="1" applyAlignment="1">
      <alignment horizontal="center"/>
    </xf>
    <xf numFmtId="0" fontId="21" fillId="2" borderId="20" xfId="0" applyFont="1" applyFill="1" applyBorder="1" applyAlignment="1">
      <alignment vertical="center"/>
    </xf>
    <xf numFmtId="0" fontId="21" fillId="2" borderId="29" xfId="0" applyFont="1" applyFill="1" applyBorder="1" applyAlignment="1">
      <alignment vertical="center"/>
    </xf>
    <xf numFmtId="10" fontId="30" fillId="2" borderId="21" xfId="0" applyNumberFormat="1" applyFont="1" applyFill="1" applyBorder="1" applyAlignment="1">
      <alignment horizontal="center" vertical="center"/>
    </xf>
    <xf numFmtId="167" fontId="30" fillId="2" borderId="17" xfId="0" applyNumberFormat="1" applyFont="1" applyFill="1" applyBorder="1" applyAlignment="1">
      <alignment horizontal="center" vertical="center"/>
    </xf>
    <xf numFmtId="167" fontId="30" fillId="2" borderId="17" xfId="0" applyNumberFormat="1" applyFont="1" applyFill="1" applyBorder="1" applyAlignment="1">
      <alignment horizontal="right" vertical="center"/>
    </xf>
    <xf numFmtId="10" fontId="30" fillId="2" borderId="17" xfId="0" applyNumberFormat="1" applyFont="1" applyFill="1" applyBorder="1" applyAlignment="1">
      <alignment horizontal="center" vertical="center"/>
    </xf>
    <xf numFmtId="10" fontId="30" fillId="2" borderId="31" xfId="0" applyNumberFormat="1" applyFont="1" applyFill="1" applyBorder="1" applyAlignment="1">
      <alignment horizontal="center" vertical="center"/>
    </xf>
    <xf numFmtId="10" fontId="46" fillId="0" borderId="3" xfId="0" applyNumberFormat="1" applyFont="1" applyBorder="1"/>
    <xf numFmtId="0" fontId="21" fillId="2" borderId="24" xfId="0" applyFont="1" applyFill="1" applyBorder="1" applyAlignment="1">
      <alignment vertical="center"/>
    </xf>
    <xf numFmtId="0" fontId="21" fillId="2" borderId="28" xfId="0" applyFont="1" applyFill="1" applyBorder="1" applyAlignment="1">
      <alignment vertical="center"/>
    </xf>
    <xf numFmtId="167" fontId="30" fillId="2" borderId="23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vertical="center"/>
    </xf>
    <xf numFmtId="10" fontId="21" fillId="2" borderId="9" xfId="0" applyNumberFormat="1" applyFont="1" applyFill="1" applyBorder="1" applyAlignment="1">
      <alignment horizontal="center" vertical="center"/>
    </xf>
    <xf numFmtId="167" fontId="21" fillId="2" borderId="9" xfId="0" applyNumberFormat="1" applyFont="1" applyFill="1" applyBorder="1" applyAlignment="1">
      <alignment horizontal="center" vertical="center"/>
    </xf>
    <xf numFmtId="167" fontId="30" fillId="2" borderId="1" xfId="0" applyNumberFormat="1" applyFont="1" applyFill="1" applyBorder="1" applyAlignment="1">
      <alignment horizontal="center" vertical="center"/>
    </xf>
    <xf numFmtId="10" fontId="30" fillId="2" borderId="4" xfId="0" applyNumberFormat="1" applyFont="1" applyFill="1" applyBorder="1" applyAlignment="1">
      <alignment horizontal="center" vertical="center"/>
    </xf>
    <xf numFmtId="10" fontId="30" fillId="2" borderId="2" xfId="0" applyNumberFormat="1" applyFont="1" applyFill="1" applyBorder="1" applyAlignment="1">
      <alignment horizontal="center" vertical="center"/>
    </xf>
    <xf numFmtId="9" fontId="30" fillId="2" borderId="31" xfId="0" applyNumberFormat="1" applyFont="1" applyFill="1" applyBorder="1" applyAlignment="1">
      <alignment horizontal="center" vertical="center"/>
    </xf>
    <xf numFmtId="9" fontId="30" fillId="2" borderId="1" xfId="0" applyNumberFormat="1" applyFont="1" applyFill="1" applyBorder="1" applyAlignment="1">
      <alignment horizontal="center" vertical="center"/>
    </xf>
    <xf numFmtId="9" fontId="30" fillId="2" borderId="4" xfId="0" applyNumberFormat="1" applyFont="1" applyFill="1" applyBorder="1" applyAlignment="1">
      <alignment horizontal="center" vertical="center"/>
    </xf>
    <xf numFmtId="9" fontId="30" fillId="2" borderId="2" xfId="0" applyNumberFormat="1" applyFont="1" applyFill="1" applyBorder="1" applyAlignment="1">
      <alignment horizontal="center" vertical="center"/>
    </xf>
    <xf numFmtId="0" fontId="46" fillId="0" borderId="3" xfId="0" applyFont="1" applyBorder="1"/>
    <xf numFmtId="167" fontId="30" fillId="2" borderId="25" xfId="0" applyNumberFormat="1" applyFont="1" applyFill="1" applyBorder="1" applyAlignment="1">
      <alignment horizontal="center" vertical="center"/>
    </xf>
    <xf numFmtId="0" fontId="30" fillId="2" borderId="13" xfId="0" applyFont="1" applyFill="1" applyBorder="1" applyAlignment="1">
      <alignment horizontal="center" vertical="center"/>
    </xf>
    <xf numFmtId="0" fontId="30" fillId="2" borderId="32" xfId="0" applyFont="1" applyFill="1" applyBorder="1" applyAlignment="1">
      <alignment horizontal="center" vertical="center"/>
    </xf>
    <xf numFmtId="167" fontId="21" fillId="2" borderId="22" xfId="0" applyNumberFormat="1" applyFont="1" applyFill="1" applyBorder="1" applyAlignment="1">
      <alignment horizontal="center" vertical="center"/>
    </xf>
    <xf numFmtId="10" fontId="21" fillId="2" borderId="17" xfId="3" applyNumberFormat="1" applyFont="1" applyFill="1" applyBorder="1" applyAlignment="1">
      <alignment horizontal="center" vertical="center"/>
    </xf>
    <xf numFmtId="10" fontId="21" fillId="2" borderId="31" xfId="3" applyNumberFormat="1" applyFont="1" applyFill="1" applyBorder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167" fontId="29" fillId="2" borderId="0" xfId="0" applyNumberFormat="1" applyFont="1" applyFill="1" applyAlignment="1">
      <alignment horizontal="center" vertical="center"/>
    </xf>
    <xf numFmtId="0" fontId="29" fillId="2" borderId="28" xfId="0" applyFont="1" applyFill="1" applyBorder="1" applyAlignment="1">
      <alignment horizontal="center" vertical="center"/>
    </xf>
    <xf numFmtId="0" fontId="29" fillId="2" borderId="33" xfId="0" applyFont="1" applyFill="1" applyBorder="1" applyAlignment="1">
      <alignment horizontal="center" vertical="center"/>
    </xf>
    <xf numFmtId="0" fontId="42" fillId="2" borderId="17" xfId="0" applyFont="1" applyFill="1" applyBorder="1" applyAlignment="1">
      <alignment horizontal="center" vertical="center"/>
    </xf>
    <xf numFmtId="0" fontId="42" fillId="2" borderId="31" xfId="0" applyFont="1" applyFill="1" applyBorder="1" applyAlignment="1">
      <alignment horizontal="center" vertical="center"/>
    </xf>
    <xf numFmtId="0" fontId="48" fillId="0" borderId="3" xfId="0" applyFont="1" applyBorder="1"/>
    <xf numFmtId="0" fontId="46" fillId="0" borderId="0" xfId="0" applyFont="1"/>
    <xf numFmtId="0" fontId="46" fillId="0" borderId="11" xfId="0" applyFont="1" applyBorder="1"/>
    <xf numFmtId="0" fontId="9" fillId="0" borderId="0" xfId="6" applyFont="1"/>
    <xf numFmtId="0" fontId="9" fillId="0" borderId="0" xfId="6" applyFont="1" applyAlignment="1">
      <alignment horizontal="center" vertical="center"/>
    </xf>
    <xf numFmtId="0" fontId="7" fillId="0" borderId="0" xfId="6" applyFont="1"/>
    <xf numFmtId="0" fontId="9" fillId="0" borderId="0" xfId="6" applyFont="1" applyAlignment="1">
      <alignment horizontal="left" vertical="center"/>
    </xf>
    <xf numFmtId="2" fontId="7" fillId="0" borderId="0" xfId="6" applyNumberFormat="1" applyFont="1"/>
    <xf numFmtId="0" fontId="7" fillId="0" borderId="0" xfId="6" applyFont="1" applyAlignment="1">
      <alignment horizontal="right"/>
    </xf>
    <xf numFmtId="2" fontId="7" fillId="3" borderId="0" xfId="6" applyNumberFormat="1" applyFont="1" applyFill="1"/>
    <xf numFmtId="0" fontId="7" fillId="0" borderId="0" xfId="6" applyFont="1" applyAlignment="1">
      <alignment horizontal="left" vertical="center"/>
    </xf>
    <xf numFmtId="0" fontId="7" fillId="0" borderId="0" xfId="6" applyFont="1" applyAlignment="1">
      <alignment horizontal="center"/>
    </xf>
    <xf numFmtId="10" fontId="9" fillId="0" borderId="0" xfId="3" applyNumberFormat="1" applyFont="1" applyBorder="1" applyAlignment="1">
      <alignment horizontal="center"/>
    </xf>
    <xf numFmtId="0" fontId="9" fillId="0" borderId="44" xfId="6" applyFont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center" vertical="center" wrapText="1"/>
    </xf>
    <xf numFmtId="0" fontId="10" fillId="5" borderId="4" xfId="0" applyFont="1" applyFill="1" applyBorder="1" applyAlignment="1">
      <alignment vertical="center" wrapText="1"/>
    </xf>
    <xf numFmtId="165" fontId="10" fillId="5" borderId="4" xfId="8" applyFont="1" applyFill="1" applyBorder="1" applyAlignment="1" applyProtection="1">
      <alignment vertical="center" wrapText="1"/>
    </xf>
    <xf numFmtId="4" fontId="10" fillId="5" borderId="4" xfId="8" applyNumberFormat="1" applyFont="1" applyFill="1" applyBorder="1" applyAlignment="1" applyProtection="1">
      <alignment vertical="center" wrapText="1"/>
    </xf>
    <xf numFmtId="4" fontId="9" fillId="0" borderId="4" xfId="0" applyNumberFormat="1" applyFont="1" applyBorder="1" applyAlignment="1">
      <alignment horizontal="right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vertical="center" wrapText="1"/>
    </xf>
    <xf numFmtId="0" fontId="9" fillId="0" borderId="4" xfId="0" applyFont="1" applyBorder="1" applyAlignment="1">
      <alignment horizontal="right" vertical="center" wrapText="1"/>
    </xf>
    <xf numFmtId="4" fontId="25" fillId="2" borderId="4" xfId="8" applyNumberFormat="1" applyFont="1" applyFill="1" applyBorder="1" applyAlignment="1">
      <alignment horizontal="right" vertical="center" wrapText="1"/>
    </xf>
    <xf numFmtId="0" fontId="26" fillId="2" borderId="4" xfId="0" applyFont="1" applyFill="1" applyBorder="1" applyAlignment="1">
      <alignment vertical="center" wrapText="1"/>
    </xf>
    <xf numFmtId="0" fontId="23" fillId="2" borderId="4" xfId="0" applyFont="1" applyFill="1" applyBorder="1" applyAlignment="1">
      <alignment vertical="center"/>
    </xf>
    <xf numFmtId="165" fontId="0" fillId="2" borderId="4" xfId="8" applyFont="1" applyFill="1" applyBorder="1" applyAlignment="1">
      <alignment vertical="center"/>
    </xf>
    <xf numFmtId="4" fontId="11" fillId="2" borderId="4" xfId="0" applyNumberFormat="1" applyFont="1" applyFill="1" applyBorder="1" applyAlignment="1">
      <alignment horizontal="right" vertical="center"/>
    </xf>
    <xf numFmtId="165" fontId="26" fillId="2" borderId="4" xfId="8" applyFont="1" applyFill="1" applyBorder="1" applyAlignment="1">
      <alignment vertical="center"/>
    </xf>
    <xf numFmtId="165" fontId="11" fillId="2" borderId="4" xfId="8" applyFont="1" applyFill="1" applyBorder="1" applyAlignment="1" applyProtection="1">
      <alignment horizontal="right" vertical="center" wrapText="1"/>
    </xf>
    <xf numFmtId="0" fontId="0" fillId="2" borderId="4" xfId="0" applyFill="1" applyBorder="1" applyAlignment="1">
      <alignment vertical="center"/>
    </xf>
    <xf numFmtId="0" fontId="7" fillId="0" borderId="0" xfId="6" applyFont="1" applyAlignment="1">
      <alignment horizontal="center" vertical="center"/>
    </xf>
    <xf numFmtId="4" fontId="25" fillId="5" borderId="4" xfId="8" applyNumberFormat="1" applyFont="1" applyFill="1" applyBorder="1" applyAlignment="1" applyProtection="1">
      <alignment horizontal="right" vertical="center" wrapText="1"/>
    </xf>
    <xf numFmtId="4" fontId="25" fillId="7" borderId="4" xfId="8" applyNumberFormat="1" applyFont="1" applyFill="1" applyBorder="1" applyAlignment="1" applyProtection="1">
      <alignment horizontal="right" vertical="center" wrapText="1"/>
    </xf>
    <xf numFmtId="165" fontId="25" fillId="2" borderId="4" xfId="8" applyFont="1" applyFill="1" applyBorder="1" applyAlignment="1" applyProtection="1">
      <alignment horizontal="center" vertical="center" wrapText="1"/>
    </xf>
    <xf numFmtId="2" fontId="9" fillId="0" borderId="4" xfId="0" applyNumberFormat="1" applyFont="1" applyBorder="1" applyAlignment="1">
      <alignment horizontal="right" vertical="center" wrapText="1"/>
    </xf>
    <xf numFmtId="0" fontId="9" fillId="0" borderId="4" xfId="0" applyFont="1" applyBorder="1" applyAlignment="1">
      <alignment horizontal="center" vertical="center" wrapText="1"/>
    </xf>
    <xf numFmtId="10" fontId="0" fillId="0" borderId="0" xfId="3" applyNumberFormat="1" applyFont="1" applyAlignment="1">
      <alignment vertical="center"/>
    </xf>
    <xf numFmtId="0" fontId="0" fillId="2" borderId="9" xfId="0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165" fontId="9" fillId="2" borderId="4" xfId="8" applyFont="1" applyFill="1" applyBorder="1" applyAlignment="1" applyProtection="1">
      <alignment vertical="center" wrapText="1"/>
    </xf>
    <xf numFmtId="4" fontId="9" fillId="2" borderId="4" xfId="8" applyNumberFormat="1" applyFont="1" applyFill="1" applyBorder="1" applyAlignment="1" applyProtection="1">
      <alignment vertical="center" wrapText="1"/>
    </xf>
    <xf numFmtId="0" fontId="17" fillId="2" borderId="5" xfId="0" applyFont="1" applyFill="1" applyBorder="1" applyAlignment="1">
      <alignment vertical="center"/>
    </xf>
    <xf numFmtId="0" fontId="17" fillId="2" borderId="9" xfId="0" applyFont="1" applyFill="1" applyBorder="1" applyAlignment="1">
      <alignment vertical="center"/>
    </xf>
    <xf numFmtId="0" fontId="12" fillId="2" borderId="6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vertical="center" wrapText="1"/>
    </xf>
    <xf numFmtId="0" fontId="17" fillId="2" borderId="9" xfId="0" applyFont="1" applyFill="1" applyBorder="1" applyAlignment="1">
      <alignment vertical="center" wrapText="1"/>
    </xf>
    <xf numFmtId="165" fontId="17" fillId="2" borderId="9" xfId="8" applyFont="1" applyFill="1" applyBorder="1" applyAlignment="1" applyProtection="1">
      <alignment vertical="center" wrapText="1"/>
    </xf>
    <xf numFmtId="4" fontId="17" fillId="2" borderId="9" xfId="8" applyNumberFormat="1" applyFont="1" applyFill="1" applyBorder="1" applyAlignment="1" applyProtection="1">
      <alignment vertical="center" wrapText="1"/>
    </xf>
    <xf numFmtId="0" fontId="0" fillId="2" borderId="12" xfId="0" applyFill="1" applyBorder="1" applyAlignment="1">
      <alignment vertical="center"/>
    </xf>
    <xf numFmtId="0" fontId="27" fillId="2" borderId="4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right" vertical="center" wrapText="1"/>
    </xf>
    <xf numFmtId="0" fontId="10" fillId="2" borderId="4" xfId="0" applyFont="1" applyFill="1" applyBorder="1" applyAlignment="1">
      <alignment horizontal="right" vertical="center" wrapText="1"/>
    </xf>
    <xf numFmtId="49" fontId="11" fillId="2" borderId="12" xfId="0" applyNumberFormat="1" applyFont="1" applyFill="1" applyBorder="1" applyAlignment="1">
      <alignment vertical="center"/>
    </xf>
    <xf numFmtId="10" fontId="11" fillId="2" borderId="12" xfId="3" applyNumberFormat="1" applyFont="1" applyFill="1" applyBorder="1" applyAlignment="1" applyProtection="1">
      <alignment horizontal="left" vertical="center" wrapText="1"/>
    </xf>
    <xf numFmtId="0" fontId="27" fillId="2" borderId="4" xfId="0" applyFont="1" applyFill="1" applyBorder="1" applyAlignment="1">
      <alignment vertical="center"/>
    </xf>
    <xf numFmtId="0" fontId="27" fillId="2" borderId="2" xfId="0" applyFont="1" applyFill="1" applyBorder="1" applyAlignment="1">
      <alignment vertical="center"/>
    </xf>
    <xf numFmtId="0" fontId="11" fillId="2" borderId="4" xfId="0" applyFont="1" applyFill="1" applyBorder="1" applyAlignment="1">
      <alignment horizontal="left" vertical="center"/>
    </xf>
    <xf numFmtId="10" fontId="13" fillId="2" borderId="4" xfId="3" applyNumberFormat="1" applyFont="1" applyFill="1" applyBorder="1" applyAlignment="1" applyProtection="1">
      <alignment vertical="center" wrapText="1"/>
    </xf>
    <xf numFmtId="10" fontId="12" fillId="2" borderId="4" xfId="3" applyNumberFormat="1" applyFont="1" applyFill="1" applyBorder="1" applyAlignment="1" applyProtection="1">
      <alignment horizontal="center" vertical="center" wrapText="1"/>
    </xf>
    <xf numFmtId="10" fontId="13" fillId="2" borderId="4" xfId="3" applyNumberFormat="1" applyFont="1" applyFill="1" applyBorder="1" applyAlignment="1" applyProtection="1">
      <alignment horizontal="left" vertical="center" wrapText="1"/>
    </xf>
    <xf numFmtId="165" fontId="12" fillId="2" borderId="4" xfId="8" applyFont="1" applyFill="1" applyBorder="1" applyAlignment="1" applyProtection="1">
      <alignment vertical="center" wrapText="1"/>
    </xf>
    <xf numFmtId="4" fontId="12" fillId="2" borderId="12" xfId="3" applyNumberFormat="1" applyFont="1" applyFill="1" applyBorder="1" applyAlignment="1" applyProtection="1">
      <alignment horizontal="right" vertical="center" wrapText="1"/>
    </xf>
    <xf numFmtId="14" fontId="12" fillId="2" borderId="12" xfId="8" applyNumberFormat="1" applyFont="1" applyFill="1" applyBorder="1" applyAlignment="1" applyProtection="1">
      <alignment horizontal="left" vertical="center" wrapText="1"/>
    </xf>
    <xf numFmtId="0" fontId="10" fillId="2" borderId="9" xfId="0" applyFont="1" applyFill="1" applyBorder="1" applyAlignment="1">
      <alignment horizontal="right" vertical="center" wrapText="1"/>
    </xf>
    <xf numFmtId="49" fontId="11" fillId="2" borderId="9" xfId="0" applyNumberFormat="1" applyFont="1" applyFill="1" applyBorder="1" applyAlignment="1">
      <alignment horizontal="left" vertical="center"/>
    </xf>
    <xf numFmtId="0" fontId="12" fillId="2" borderId="9" xfId="0" applyFont="1" applyFill="1" applyBorder="1" applyAlignment="1">
      <alignment horizontal="left" vertical="center"/>
    </xf>
    <xf numFmtId="0" fontId="27" fillId="2" borderId="9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left" vertical="center" wrapText="1"/>
    </xf>
    <xf numFmtId="2" fontId="10" fillId="2" borderId="9" xfId="0" applyNumberFormat="1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4" fontId="12" fillId="2" borderId="9" xfId="8" applyNumberFormat="1" applyFont="1" applyFill="1" applyBorder="1" applyAlignment="1" applyProtection="1">
      <alignment vertical="center" wrapText="1"/>
    </xf>
    <xf numFmtId="0" fontId="12" fillId="2" borderId="12" xfId="0" applyFont="1" applyFill="1" applyBorder="1" applyAlignment="1">
      <alignment horizontal="center" vertical="center" wrapText="1"/>
    </xf>
    <xf numFmtId="165" fontId="14" fillId="2" borderId="12" xfId="8" applyFont="1" applyFill="1" applyBorder="1" applyAlignment="1" applyProtection="1">
      <alignment horizontal="center" vertical="center" wrapText="1"/>
    </xf>
    <xf numFmtId="4" fontId="12" fillId="2" borderId="12" xfId="8" applyNumberFormat="1" applyFont="1" applyFill="1" applyBorder="1" applyAlignment="1" applyProtection="1">
      <alignment horizontal="center" vertical="center" wrapText="1"/>
    </xf>
    <xf numFmtId="165" fontId="12" fillId="2" borderId="12" xfId="8" applyFont="1" applyFill="1" applyBorder="1" applyAlignment="1" applyProtection="1">
      <alignment horizontal="center" vertical="center" wrapText="1"/>
    </xf>
    <xf numFmtId="4" fontId="12" fillId="2" borderId="12" xfId="3" applyNumberFormat="1" applyFont="1" applyFill="1" applyBorder="1" applyAlignment="1" applyProtection="1">
      <alignment horizontal="right" vertical="center"/>
    </xf>
    <xf numFmtId="14" fontId="12" fillId="2" borderId="12" xfId="3" applyNumberFormat="1" applyFont="1" applyFill="1" applyBorder="1" applyAlignment="1" applyProtection="1">
      <alignment horizontal="left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49" fontId="11" fillId="2" borderId="4" xfId="0" applyNumberFormat="1" applyFont="1" applyFill="1" applyBorder="1" applyAlignment="1">
      <alignment horizontal="center" vertical="center" wrapText="1"/>
    </xf>
    <xf numFmtId="49" fontId="11" fillId="2" borderId="4" xfId="0" applyNumberFormat="1" applyFont="1" applyFill="1" applyBorder="1" applyAlignment="1">
      <alignment vertical="center"/>
    </xf>
    <xf numFmtId="49" fontId="11" fillId="2" borderId="1" xfId="0" applyNumberFormat="1" applyFont="1" applyFill="1" applyBorder="1" applyAlignment="1">
      <alignment vertical="center"/>
    </xf>
    <xf numFmtId="49" fontId="11" fillId="2" borderId="2" xfId="0" applyNumberFormat="1" applyFont="1" applyFill="1" applyBorder="1" applyAlignment="1">
      <alignment vertical="center"/>
    </xf>
    <xf numFmtId="49" fontId="11" fillId="2" borderId="8" xfId="0" applyNumberFormat="1" applyFont="1" applyFill="1" applyBorder="1" applyAlignment="1">
      <alignment vertical="center"/>
    </xf>
    <xf numFmtId="0" fontId="25" fillId="0" borderId="0" xfId="0" applyFont="1" applyAlignment="1">
      <alignment horizontal="center" vertical="center" wrapText="1"/>
    </xf>
    <xf numFmtId="0" fontId="8" fillId="5" borderId="4" xfId="0" applyFont="1" applyFill="1" applyBorder="1" applyAlignment="1">
      <alignment vertical="center"/>
    </xf>
    <xf numFmtId="0" fontId="15" fillId="5" borderId="4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left" vertical="center" wrapText="1"/>
    </xf>
    <xf numFmtId="4" fontId="7" fillId="5" borderId="4" xfId="0" applyNumberFormat="1" applyFont="1" applyFill="1" applyBorder="1" applyAlignment="1">
      <alignment vertical="center"/>
    </xf>
    <xf numFmtId="167" fontId="7" fillId="5" borderId="4" xfId="0" applyNumberFormat="1" applyFont="1" applyFill="1" applyBorder="1" applyAlignment="1">
      <alignment horizontal="right" vertical="center"/>
    </xf>
    <xf numFmtId="165" fontId="9" fillId="0" borderId="4" xfId="0" applyNumberFormat="1" applyFont="1" applyBorder="1" applyAlignment="1">
      <alignment horizontal="right" vertical="center" wrapText="1"/>
    </xf>
    <xf numFmtId="165" fontId="8" fillId="0" borderId="0" xfId="0" applyNumberFormat="1" applyFont="1" applyAlignment="1">
      <alignment vertical="center"/>
    </xf>
    <xf numFmtId="165" fontId="9" fillId="2" borderId="4" xfId="0" applyNumberFormat="1" applyFont="1" applyFill="1" applyBorder="1" applyAlignment="1">
      <alignment horizontal="right" vertical="center" wrapText="1"/>
    </xf>
    <xf numFmtId="0" fontId="11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vertical="center" wrapText="1"/>
    </xf>
    <xf numFmtId="165" fontId="23" fillId="0" borderId="4" xfId="8" applyFont="1" applyFill="1" applyBorder="1" applyAlignment="1" applyProtection="1">
      <alignment horizontal="right" vertical="center" wrapText="1"/>
    </xf>
    <xf numFmtId="165" fontId="25" fillId="0" borderId="4" xfId="8" applyFont="1" applyFill="1" applyBorder="1" applyAlignment="1" applyProtection="1">
      <alignment horizontal="right" vertical="center" wrapText="1"/>
    </xf>
    <xf numFmtId="165" fontId="7" fillId="5" borderId="4" xfId="0" applyNumberFormat="1" applyFont="1" applyFill="1" applyBorder="1" applyAlignment="1">
      <alignment horizontal="left" vertical="center" wrapText="1"/>
    </xf>
    <xf numFmtId="165" fontId="11" fillId="5" borderId="12" xfId="8" applyFont="1" applyFill="1" applyBorder="1" applyAlignment="1" applyProtection="1">
      <alignment horizontal="right" vertical="center" wrapText="1"/>
    </xf>
    <xf numFmtId="165" fontId="11" fillId="5" borderId="4" xfId="8" applyFont="1" applyFill="1" applyBorder="1" applyAlignment="1" applyProtection="1">
      <alignment horizontal="right" vertical="center" wrapText="1"/>
    </xf>
    <xf numFmtId="165" fontId="11" fillId="5" borderId="4" xfId="8" applyFont="1" applyFill="1" applyBorder="1" applyAlignment="1" applyProtection="1">
      <alignment vertical="center" wrapText="1"/>
    </xf>
    <xf numFmtId="0" fontId="18" fillId="11" borderId="4" xfId="0" applyFont="1" applyFill="1" applyBorder="1" applyAlignment="1">
      <alignment horizontal="center" vertical="center" wrapText="1"/>
    </xf>
    <xf numFmtId="4" fontId="12" fillId="2" borderId="9" xfId="8" applyNumberFormat="1" applyFont="1" applyFill="1" applyBorder="1" applyAlignment="1" applyProtection="1">
      <alignment horizontal="center" vertical="top"/>
    </xf>
    <xf numFmtId="4" fontId="12" fillId="2" borderId="6" xfId="8" applyNumberFormat="1" applyFont="1" applyFill="1" applyBorder="1" applyAlignment="1" applyProtection="1">
      <alignment horizontal="center" vertical="top"/>
    </xf>
    <xf numFmtId="4" fontId="12" fillId="2" borderId="0" xfId="8" applyNumberFormat="1" applyFont="1" applyFill="1" applyBorder="1" applyAlignment="1" applyProtection="1">
      <alignment horizontal="center" vertical="top"/>
    </xf>
    <xf numFmtId="4" fontId="12" fillId="2" borderId="11" xfId="8" applyNumberFormat="1" applyFont="1" applyFill="1" applyBorder="1" applyAlignment="1" applyProtection="1">
      <alignment horizontal="center" vertical="top"/>
    </xf>
    <xf numFmtId="0" fontId="12" fillId="2" borderId="10" xfId="0" applyFont="1" applyFill="1" applyBorder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12" fillId="2" borderId="11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2" borderId="12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31" fillId="6" borderId="42" xfId="14" applyFont="1" applyFill="1" applyBorder="1" applyAlignment="1" applyProtection="1">
      <alignment horizontal="center" vertical="center"/>
      <protection locked="0"/>
    </xf>
    <xf numFmtId="0" fontId="31" fillId="6" borderId="43" xfId="14" applyFont="1" applyFill="1" applyBorder="1" applyAlignment="1" applyProtection="1">
      <alignment horizontal="center" vertical="center"/>
      <protection locked="0"/>
    </xf>
    <xf numFmtId="0" fontId="37" fillId="6" borderId="36" xfId="14" applyFont="1" applyFill="1" applyBorder="1" applyAlignment="1" applyProtection="1">
      <alignment horizontal="center" vertical="center"/>
      <protection locked="0"/>
    </xf>
    <xf numFmtId="0" fontId="37" fillId="6" borderId="37" xfId="14" applyFont="1" applyFill="1" applyBorder="1" applyAlignment="1" applyProtection="1">
      <alignment horizontal="center" vertical="center"/>
      <protection locked="0"/>
    </xf>
    <xf numFmtId="0" fontId="21" fillId="2" borderId="4" xfId="0" applyFont="1" applyFill="1" applyBorder="1" applyAlignment="1">
      <alignment horizontal="right" vertical="center"/>
    </xf>
    <xf numFmtId="0" fontId="21" fillId="2" borderId="2" xfId="0" applyFont="1" applyFill="1" applyBorder="1" applyAlignment="1">
      <alignment horizontal="right" vertical="center"/>
    </xf>
    <xf numFmtId="0" fontId="21" fillId="5" borderId="26" xfId="0" applyFont="1" applyFill="1" applyBorder="1" applyAlignment="1">
      <alignment horizontal="center" vertical="center"/>
    </xf>
    <xf numFmtId="0" fontId="21" fillId="5" borderId="3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19" fillId="4" borderId="3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2" fillId="0" borderId="7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12" fillId="0" borderId="8" xfId="0" applyFont="1" applyBorder="1" applyAlignment="1">
      <alignment horizont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top"/>
    </xf>
    <xf numFmtId="0" fontId="12" fillId="0" borderId="6" xfId="0" applyFont="1" applyBorder="1" applyAlignment="1">
      <alignment horizontal="center" vertical="top"/>
    </xf>
    <xf numFmtId="0" fontId="9" fillId="0" borderId="10" xfId="6" applyFont="1" applyBorder="1" applyAlignment="1">
      <alignment horizontal="left" vertical="center" wrapText="1"/>
    </xf>
    <xf numFmtId="0" fontId="9" fillId="0" borderId="0" xfId="6" applyFont="1" applyAlignment="1">
      <alignment horizontal="left" vertical="center" wrapText="1"/>
    </xf>
    <xf numFmtId="0" fontId="9" fillId="5" borderId="1" xfId="6" applyFont="1" applyFill="1" applyBorder="1" applyAlignment="1">
      <alignment horizontal="center" vertical="center" wrapText="1"/>
    </xf>
    <xf numFmtId="0" fontId="9" fillId="5" borderId="4" xfId="6" applyFont="1" applyFill="1" applyBorder="1" applyAlignment="1">
      <alignment horizontal="center" vertical="center" wrapText="1"/>
    </xf>
    <xf numFmtId="0" fontId="9" fillId="5" borderId="2" xfId="6" applyFont="1" applyFill="1" applyBorder="1" applyAlignment="1">
      <alignment horizontal="center" vertical="center" wrapText="1"/>
    </xf>
    <xf numFmtId="0" fontId="7" fillId="0" borderId="0" xfId="6" applyFont="1" applyAlignment="1">
      <alignment horizontal="center" vertical="center"/>
    </xf>
    <xf numFmtId="0" fontId="7" fillId="0" borderId="12" xfId="6" applyFont="1" applyBorder="1" applyAlignment="1">
      <alignment horizontal="center" vertical="center"/>
    </xf>
    <xf numFmtId="0" fontId="9" fillId="0" borderId="1" xfId="6" applyFont="1" applyBorder="1" applyAlignment="1">
      <alignment horizontal="right"/>
    </xf>
    <xf numFmtId="0" fontId="9" fillId="0" borderId="4" xfId="6" applyFont="1" applyBorder="1" applyAlignment="1">
      <alignment horizontal="right"/>
    </xf>
    <xf numFmtId="0" fontId="9" fillId="0" borderId="2" xfId="6" applyFont="1" applyBorder="1" applyAlignment="1">
      <alignment horizontal="right"/>
    </xf>
    <xf numFmtId="0" fontId="10" fillId="0" borderId="4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49" fontId="10" fillId="0" borderId="4" xfId="0" applyNumberFormat="1" applyFont="1" applyBorder="1" applyAlignment="1">
      <alignment horizontal="left" vertical="center" wrapText="1"/>
    </xf>
    <xf numFmtId="49" fontId="10" fillId="0" borderId="4" xfId="0" applyNumberFormat="1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2" xfId="0" applyFont="1" applyBorder="1" applyAlignment="1">
      <alignment vertical="center" wrapText="1"/>
    </xf>
    <xf numFmtId="0" fontId="24" fillId="0" borderId="10" xfId="0" applyFont="1" applyBorder="1" applyAlignment="1">
      <alignment horizontal="center" wrapText="1"/>
    </xf>
    <xf numFmtId="0" fontId="24" fillId="0" borderId="11" xfId="0" applyFont="1" applyBorder="1" applyAlignment="1">
      <alignment horizont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0" fillId="0" borderId="4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9" fillId="0" borderId="3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20" fillId="2" borderId="14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vertical="center"/>
    </xf>
    <xf numFmtId="0" fontId="20" fillId="2" borderId="35" xfId="0" applyFont="1" applyFill="1" applyBorder="1" applyAlignment="1">
      <alignment horizontal="center" vertical="center"/>
    </xf>
    <xf numFmtId="0" fontId="21" fillId="5" borderId="27" xfId="0" applyFont="1" applyFill="1" applyBorder="1" applyAlignment="1">
      <alignment horizontal="center" vertical="center"/>
    </xf>
    <xf numFmtId="0" fontId="20" fillId="2" borderId="19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top"/>
    </xf>
    <xf numFmtId="0" fontId="10" fillId="0" borderId="1" xfId="0" applyFont="1" applyBorder="1" applyAlignment="1">
      <alignment horizontal="left" vertical="center" wrapText="1"/>
    </xf>
    <xf numFmtId="0" fontId="21" fillId="2" borderId="9" xfId="0" applyFont="1" applyFill="1" applyBorder="1" applyAlignment="1">
      <alignment horizontal="right" vertical="center"/>
    </xf>
    <xf numFmtId="0" fontId="21" fillId="2" borderId="6" xfId="0" applyFont="1" applyFill="1" applyBorder="1" applyAlignment="1">
      <alignment horizontal="right" vertical="center"/>
    </xf>
    <xf numFmtId="0" fontId="20" fillId="2" borderId="15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167" fontId="20" fillId="2" borderId="16" xfId="0" applyNumberFormat="1" applyFont="1" applyFill="1" applyBorder="1" applyAlignment="1">
      <alignment horizontal="center" vertical="center" wrapText="1"/>
    </xf>
    <xf numFmtId="167" fontId="20" fillId="2" borderId="13" xfId="0" applyNumberFormat="1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left" vertical="center" wrapText="1"/>
    </xf>
    <xf numFmtId="0" fontId="21" fillId="2" borderId="34" xfId="0" applyFont="1" applyFill="1" applyBorder="1" applyAlignment="1">
      <alignment horizontal="left" vertical="center" wrapText="1"/>
    </xf>
    <xf numFmtId="0" fontId="43" fillId="10" borderId="5" xfId="0" applyFont="1" applyFill="1" applyBorder="1" applyAlignment="1">
      <alignment horizontal="center" vertical="center"/>
    </xf>
    <xf numFmtId="0" fontId="43" fillId="10" borderId="9" xfId="0" applyFont="1" applyFill="1" applyBorder="1" applyAlignment="1">
      <alignment horizontal="center" vertical="center"/>
    </xf>
    <xf numFmtId="0" fontId="43" fillId="10" borderId="6" xfId="0" applyFont="1" applyFill="1" applyBorder="1" applyAlignment="1">
      <alignment horizontal="center" vertical="center"/>
    </xf>
    <xf numFmtId="0" fontId="43" fillId="10" borderId="10" xfId="0" applyFont="1" applyFill="1" applyBorder="1" applyAlignment="1">
      <alignment horizontal="center" vertical="center"/>
    </xf>
    <xf numFmtId="0" fontId="43" fillId="10" borderId="0" xfId="0" applyFont="1" applyFill="1" applyAlignment="1">
      <alignment horizontal="center" vertical="center"/>
    </xf>
    <xf numFmtId="0" fontId="43" fillId="10" borderId="11" xfId="0" applyFont="1" applyFill="1" applyBorder="1" applyAlignment="1">
      <alignment horizontal="center" vertical="center"/>
    </xf>
    <xf numFmtId="0" fontId="43" fillId="10" borderId="7" xfId="0" applyFont="1" applyFill="1" applyBorder="1" applyAlignment="1">
      <alignment horizontal="center" vertical="center"/>
    </xf>
    <xf numFmtId="0" fontId="43" fillId="10" borderId="12" xfId="0" applyFont="1" applyFill="1" applyBorder="1" applyAlignment="1">
      <alignment horizontal="center" vertical="center"/>
    </xf>
    <xf numFmtId="0" fontId="43" fillId="10" borderId="8" xfId="0" applyFont="1" applyFill="1" applyBorder="1" applyAlignment="1">
      <alignment horizontal="center" vertical="center"/>
    </xf>
  </cellXfs>
  <cellStyles count="86">
    <cellStyle name="Moeda 2" xfId="11"/>
    <cellStyle name="Moeda 2 2" xfId="20"/>
    <cellStyle name="Moeda 2 2 2" xfId="44"/>
    <cellStyle name="Moeda 2 2 2 2" xfId="75"/>
    <cellStyle name="Moeda 2 2 3" xfId="32"/>
    <cellStyle name="Moeda 2 2 4" xfId="63"/>
    <cellStyle name="Moeda 2 3" xfId="38"/>
    <cellStyle name="Moeda 2 3 2" xfId="69"/>
    <cellStyle name="Moeda 2 4" xfId="51"/>
    <cellStyle name="Moeda 2 4 2" xfId="82"/>
    <cellStyle name="Moeda 2 5" xfId="26"/>
    <cellStyle name="Moeda 2 6" xfId="57"/>
    <cellStyle name="Moeda 3" xfId="16"/>
    <cellStyle name="Moeda 3 2" xfId="23"/>
    <cellStyle name="Moeda 3 2 2" xfId="47"/>
    <cellStyle name="Moeda 3 2 2 2" xfId="48"/>
    <cellStyle name="Moeda 3 2 2 2 2" xfId="79"/>
    <cellStyle name="Moeda 3 2 2 3" xfId="78"/>
    <cellStyle name="Moeda 3 2 3" xfId="35"/>
    <cellStyle name="Moeda 3 2 4" xfId="66"/>
    <cellStyle name="Moeda 3 3" xfId="41"/>
    <cellStyle name="Moeda 3 3 2" xfId="72"/>
    <cellStyle name="Moeda 3 4" xfId="54"/>
    <cellStyle name="Moeda 3 4 2" xfId="85"/>
    <cellStyle name="Moeda 3 5" xfId="29"/>
    <cellStyle name="Moeda 3 6" xfId="60"/>
    <cellStyle name="Normal" xfId="0" builtinId="0"/>
    <cellStyle name="Normal 2" xfId="4"/>
    <cellStyle name="Normal 2 2" xfId="5"/>
    <cellStyle name="Normal 2 3" xfId="6"/>
    <cellStyle name="Normal 29 2" xfId="2"/>
    <cellStyle name="Normal 3" xfId="9"/>
    <cellStyle name="Normal 4" xfId="14"/>
    <cellStyle name="Normal 5" xfId="15"/>
    <cellStyle name="Normal 5 2" xfId="17"/>
    <cellStyle name="Normal 54" xfId="1"/>
    <cellStyle name="Porcentagem" xfId="3" builtinId="5"/>
    <cellStyle name="Vírgula" xfId="8" builtinId="3"/>
    <cellStyle name="Vírgula 2" xfId="7"/>
    <cellStyle name="Vírgula 2 2" xfId="12"/>
    <cellStyle name="Vírgula 2 2 2" xfId="21"/>
    <cellStyle name="Vírgula 2 2 2 2" xfId="45"/>
    <cellStyle name="Vírgula 2 2 2 2 2" xfId="76"/>
    <cellStyle name="Vírgula 2 2 2 3" xfId="33"/>
    <cellStyle name="Vírgula 2 2 2 4" xfId="64"/>
    <cellStyle name="Vírgula 2 2 3" xfId="39"/>
    <cellStyle name="Vírgula 2 2 3 2" xfId="70"/>
    <cellStyle name="Vírgula 2 2 4" xfId="52"/>
    <cellStyle name="Vírgula 2 2 4 2" xfId="83"/>
    <cellStyle name="Vírgula 2 2 5" xfId="27"/>
    <cellStyle name="Vírgula 2 2 6" xfId="58"/>
    <cellStyle name="Vírgula 3" xfId="10"/>
    <cellStyle name="Vírgula 3 2" xfId="19"/>
    <cellStyle name="Vírgula 3 2 2" xfId="43"/>
    <cellStyle name="Vírgula 3 2 2 2" xfId="74"/>
    <cellStyle name="Vírgula 3 2 3" xfId="31"/>
    <cellStyle name="Vírgula 3 2 4" xfId="62"/>
    <cellStyle name="Vírgula 3 3" xfId="37"/>
    <cellStyle name="Vírgula 3 3 2" xfId="68"/>
    <cellStyle name="Vírgula 3 4" xfId="50"/>
    <cellStyle name="Vírgula 3 4 2" xfId="81"/>
    <cellStyle name="Vírgula 3 5" xfId="25"/>
    <cellStyle name="Vírgula 3 6" xfId="56"/>
    <cellStyle name="Vírgula 4" xfId="13"/>
    <cellStyle name="Vírgula 4 2" xfId="22"/>
    <cellStyle name="Vírgula 4 2 2" xfId="46"/>
    <cellStyle name="Vírgula 4 2 2 2" xfId="77"/>
    <cellStyle name="Vírgula 4 2 3" xfId="34"/>
    <cellStyle name="Vírgula 4 2 4" xfId="65"/>
    <cellStyle name="Vírgula 4 3" xfId="40"/>
    <cellStyle name="Vírgula 4 3 2" xfId="71"/>
    <cellStyle name="Vírgula 4 4" xfId="53"/>
    <cellStyle name="Vírgula 4 4 2" xfId="84"/>
    <cellStyle name="Vírgula 4 5" xfId="28"/>
    <cellStyle name="Vírgula 4 6" xfId="59"/>
    <cellStyle name="Vírgula 5" xfId="18"/>
    <cellStyle name="Vírgula 5 2" xfId="42"/>
    <cellStyle name="Vírgula 5 2 2" xfId="73"/>
    <cellStyle name="Vírgula 5 3" xfId="30"/>
    <cellStyle name="Vírgula 5 4" xfId="61"/>
    <cellStyle name="Vírgula 6" xfId="36"/>
    <cellStyle name="Vírgula 6 2" xfId="67"/>
    <cellStyle name="Vírgula 7" xfId="49"/>
    <cellStyle name="Vírgula 7 2" xfId="80"/>
    <cellStyle name="Vírgula 8" xfId="24"/>
    <cellStyle name="Vírgula 9" xfId="55"/>
  </cellStyles>
  <dxfs count="44">
    <dxf>
      <numFmt numFmtId="165" formatCode="_-* #,##0.00_-;\-* #,##0.00_-;_-* &quot;-&quot;??_-;_-@_-"/>
      <alignment horizontal="general" vertical="center" textRotation="0" wrapText="0" indent="0" justifyLastLine="0" shrinkToFit="0" readingOrder="0"/>
    </dxf>
    <dxf>
      <numFmt numFmtId="165" formatCode="_-* #,##0.00_-;\-* #,##0.00_-;_-* &quot;-&quot;??_-;_-@_-"/>
      <alignment horizontal="general" vertical="center" textRotation="0" wrapText="0" indent="0" justifyLastLine="0" shrinkToFit="0" readingOrder="0"/>
    </dxf>
    <dxf>
      <numFmt numFmtId="165" formatCode="_-* #,##0.00_-;\-* #,##0.00_-;_-* &quot;-&quot;??_-;_-@_-"/>
      <alignment horizontal="general" vertical="center" textRotation="0" wrapText="0" indent="0" justifyLastLine="0" shrinkToFit="0" readingOrder="0"/>
    </dxf>
    <dxf>
      <numFmt numFmtId="165" formatCode="_-* #,##0.00_-;\-* #,##0.00_-;_-* &quot;-&quot;??_-;_-@_-"/>
      <alignment horizontal="general" vertical="center" textRotation="0" wrapText="0" indent="0" justifyLastLine="0" shrinkToFit="0" readingOrder="0"/>
    </dxf>
    <dxf>
      <numFmt numFmtId="4" formatCode="#,##0.00"/>
      <alignment horizontal="general" vertical="center" textRotation="0" wrapText="0" indent="0" justifyLastLine="0" shrinkToFit="0" readingOrder="0"/>
    </dxf>
    <dxf>
      <numFmt numFmtId="4" formatCode="#,##0.00"/>
      <alignment horizontal="general" vertical="center" textRotation="0" wrapText="0" indent="0" justifyLastLine="0" shrinkToFit="0" readingOrder="0"/>
    </dxf>
    <dxf>
      <numFmt numFmtId="165" formatCode="_-* #,##0.00_-;\-* #,##0.00_-;_-* &quot;-&quot;??_-;_-@_-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5" formatCode="_-* #,##0.00_-;\-* #,##0.00_-;_-* &quot;-&quot;??_-;_-@_-"/>
      <alignment horizontal="general" vertical="center" textRotation="0" wrapText="0" indent="0" justifyLastLine="0" shrinkToFit="0" readingOrder="0"/>
    </dxf>
    <dxf>
      <numFmt numFmtId="165" formatCode="_-* #,##0.00_-;\-* #,##0.00_-;_-* &quot;-&quot;??_-;_-@_-"/>
      <alignment horizontal="general" vertical="center" textRotation="0" wrapText="0" indent="0" justifyLastLine="0" shrinkToFit="0" readingOrder="0"/>
    </dxf>
    <dxf>
      <numFmt numFmtId="165" formatCode="_-* #,##0.00_-;\-* #,##0.00_-;_-* &quot;-&quot;??_-;_-@_-"/>
      <alignment horizontal="general" vertical="center" textRotation="0" wrapText="0" indent="0" justifyLastLine="0" shrinkToFit="0" readingOrder="0"/>
    </dxf>
    <dxf>
      <numFmt numFmtId="165" formatCode="_-* #,##0.00_-;\-* #,##0.00_-;_-* &quot;-&quot;??_-;_-@_-"/>
      <alignment horizontal="general" vertical="center" textRotation="0" wrapText="0" indent="0" justifyLastLine="0" shrinkToFit="0" readingOrder="0"/>
    </dxf>
    <dxf>
      <numFmt numFmtId="4" formatCode="#,##0.00"/>
      <alignment horizontal="general" vertical="center" textRotation="0" wrapText="0" indent="0" justifyLastLine="0" shrinkToFit="0" readingOrder="0"/>
    </dxf>
    <dxf>
      <numFmt numFmtId="4" formatCode="#,##0.00"/>
      <alignment horizontal="general" vertical="center" textRotation="0" wrapText="0" indent="0" justifyLastLine="0" shrinkToFit="0" readingOrder="0"/>
    </dxf>
    <dxf>
      <numFmt numFmtId="165" formatCode="_-* #,##0.00_-;\-* #,##0.00_-;_-* &quot;-&quot;??_-;_-@_-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165" formatCode="_-* #,##0.00_-;\-* #,##0.00_-;_-* &quot;-&quot;??_-;_-@_-"/>
    </dxf>
    <dxf>
      <numFmt numFmtId="16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  <dxf>
      <numFmt numFmtId="165" formatCode="_-* #,##0.00_-;\-* #,##0.00_-;_-* &quot;-&quot;??_-;_-@_-"/>
    </dxf>
    <dxf>
      <numFmt numFmtId="165" formatCode="_-* #,##0.00_-;\-* #,##0.0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mbria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  <vertical/>
        <horizontal/>
      </border>
      <protection locked="1" hidden="0"/>
    </dxf>
    <dxf>
      <border outline="0">
        <top style="thin">
          <color auto="1"/>
        </top>
        <bottom style="thin">
          <color auto="1"/>
        </bottom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none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D0CECE"/>
      <color rgb="FFF0C2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hyperlink" Target="#DADOS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MORIA DE CALCULO AT'!Area_de_impressao"/><Relationship Id="rId7" Type="http://schemas.openxmlformats.org/officeDocument/2006/relationships/hyperlink" Target="#'BDI '!Area_de_impressao"/><Relationship Id="rId2" Type="http://schemas.openxmlformats.org/officeDocument/2006/relationships/hyperlink" Target="#OR&#199;AMENTO_DES!A1"/><Relationship Id="rId1" Type="http://schemas.openxmlformats.org/officeDocument/2006/relationships/image" Target="../media/image15.png"/><Relationship Id="rId6" Type="http://schemas.openxmlformats.org/officeDocument/2006/relationships/hyperlink" Target="#COTA&#199;&#213;ES!A1"/><Relationship Id="rId5" Type="http://schemas.openxmlformats.org/officeDocument/2006/relationships/hyperlink" Target="#CRONOGRAMA!A1"/><Relationship Id="rId4" Type="http://schemas.openxmlformats.org/officeDocument/2006/relationships/hyperlink" Target="#COMPOSI&#199;&#195;O!Area_de_impressao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hyperlink" Target="#DADOS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hyperlink" Target="#COTA&#199;&#213;ES!Area_de_impressao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DADOS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DADOS!A1"/><Relationship Id="rId1" Type="http://schemas.openxmlformats.org/officeDocument/2006/relationships/image" Target="../media/image1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MEMORIA DE CALCULO AT'!Area_de_impressao"/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142875</xdr:rowOff>
    </xdr:from>
    <xdr:to>
      <xdr:col>1</xdr:col>
      <xdr:colOff>2809875</xdr:colOff>
      <xdr:row>1</xdr:row>
      <xdr:rowOff>816769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304925"/>
          <a:ext cx="2695575" cy="67389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</xdr:row>
      <xdr:rowOff>180975</xdr:rowOff>
    </xdr:from>
    <xdr:to>
      <xdr:col>1</xdr:col>
      <xdr:colOff>2524125</xdr:colOff>
      <xdr:row>2</xdr:row>
      <xdr:rowOff>714921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2381250"/>
          <a:ext cx="2428875" cy="53394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</xdr:row>
      <xdr:rowOff>161925</xdr:rowOff>
    </xdr:from>
    <xdr:to>
      <xdr:col>1</xdr:col>
      <xdr:colOff>3074545</xdr:colOff>
      <xdr:row>3</xdr:row>
      <xdr:rowOff>1088597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3257550"/>
          <a:ext cx="2950720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1029028</xdr:colOff>
      <xdr:row>0</xdr:row>
      <xdr:rowOff>26275</xdr:rowOff>
    </xdr:from>
    <xdr:to>
      <xdr:col>1</xdr:col>
      <xdr:colOff>2353003</xdr:colOff>
      <xdr:row>0</xdr:row>
      <xdr:rowOff>1001096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8903" y="26275"/>
          <a:ext cx="1323975" cy="974821"/>
        </a:xfrm>
        <a:prstGeom prst="rect">
          <a:avLst/>
        </a:prstGeom>
      </xdr:spPr>
    </xdr:pic>
    <xdr:clientData/>
  </xdr:twoCellAnchor>
  <xdr:twoCellAnchor editAs="oneCell">
    <xdr:from>
      <xdr:col>1</xdr:col>
      <xdr:colOff>1070742</xdr:colOff>
      <xdr:row>5</xdr:row>
      <xdr:rowOff>59122</xdr:rowOff>
    </xdr:from>
    <xdr:to>
      <xdr:col>1</xdr:col>
      <xdr:colOff>2036380</xdr:colOff>
      <xdr:row>5</xdr:row>
      <xdr:rowOff>1024760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0617" y="5364547"/>
          <a:ext cx="965638" cy="965638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313767</xdr:colOff>
      <xdr:row>4</xdr:row>
      <xdr:rowOff>100854</xdr:rowOff>
    </xdr:from>
    <xdr:to>
      <xdr:col>1</xdr:col>
      <xdr:colOff>2969561</xdr:colOff>
      <xdr:row>4</xdr:row>
      <xdr:rowOff>846298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26443" y="4437530"/>
          <a:ext cx="2655794" cy="745444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7</xdr:row>
      <xdr:rowOff>56029</xdr:rowOff>
    </xdr:from>
    <xdr:to>
      <xdr:col>1</xdr:col>
      <xdr:colOff>3025588</xdr:colOff>
      <xdr:row>7</xdr:row>
      <xdr:rowOff>1053730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7C82488F-9BB8-49D8-BBE2-7EE9E2992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47147" y="7608794"/>
          <a:ext cx="2891117" cy="99770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</xdr:row>
      <xdr:rowOff>89647</xdr:rowOff>
    </xdr:from>
    <xdr:to>
      <xdr:col>1</xdr:col>
      <xdr:colOff>2891119</xdr:colOff>
      <xdr:row>8</xdr:row>
      <xdr:rowOff>1004794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83602DA7-5731-43A5-8CEF-8C778F83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58353" y="8751794"/>
          <a:ext cx="2745442" cy="915147"/>
        </a:xfrm>
        <a:prstGeom prst="rect">
          <a:avLst/>
        </a:prstGeom>
      </xdr:spPr>
    </xdr:pic>
    <xdr:clientData/>
  </xdr:twoCellAnchor>
  <xdr:twoCellAnchor editAs="oneCell">
    <xdr:from>
      <xdr:col>1</xdr:col>
      <xdr:colOff>1003658</xdr:colOff>
      <xdr:row>10</xdr:row>
      <xdr:rowOff>123265</xdr:rowOff>
    </xdr:from>
    <xdr:to>
      <xdr:col>1</xdr:col>
      <xdr:colOff>1911334</xdr:colOff>
      <xdr:row>10</xdr:row>
      <xdr:rowOff>986747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DF858874-04CB-4E2F-8537-49B2F686D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1462" y="10981765"/>
          <a:ext cx="907676" cy="863482"/>
        </a:xfrm>
        <a:prstGeom prst="rect">
          <a:avLst/>
        </a:prstGeom>
      </xdr:spPr>
    </xdr:pic>
    <xdr:clientData/>
  </xdr:twoCellAnchor>
  <xdr:twoCellAnchor editAs="oneCell">
    <xdr:from>
      <xdr:col>1</xdr:col>
      <xdr:colOff>1019096</xdr:colOff>
      <xdr:row>12</xdr:row>
      <xdr:rowOff>369794</xdr:rowOff>
    </xdr:from>
    <xdr:to>
      <xdr:col>1</xdr:col>
      <xdr:colOff>2978206</xdr:colOff>
      <xdr:row>12</xdr:row>
      <xdr:rowOff>918882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38EBBE7E-0238-4336-99C8-F6B2F731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26900" y="13431468"/>
          <a:ext cx="1959110" cy="549088"/>
        </a:xfrm>
        <a:prstGeom prst="rect">
          <a:avLst/>
        </a:prstGeom>
      </xdr:spPr>
    </xdr:pic>
    <xdr:clientData/>
  </xdr:twoCellAnchor>
  <xdr:twoCellAnchor editAs="oneCell">
    <xdr:from>
      <xdr:col>1</xdr:col>
      <xdr:colOff>201706</xdr:colOff>
      <xdr:row>12</xdr:row>
      <xdr:rowOff>257735</xdr:rowOff>
    </xdr:from>
    <xdr:to>
      <xdr:col>1</xdr:col>
      <xdr:colOff>1098177</xdr:colOff>
      <xdr:row>12</xdr:row>
      <xdr:rowOff>997360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17F4CC69-F4B5-4C70-BD99-E7BFD704C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14382" y="13357411"/>
          <a:ext cx="896471" cy="73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11</xdr:row>
      <xdr:rowOff>57151</xdr:rowOff>
    </xdr:from>
    <xdr:to>
      <xdr:col>1</xdr:col>
      <xdr:colOff>2752725</xdr:colOff>
      <xdr:row>11</xdr:row>
      <xdr:rowOff>928975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C6A7C60C-F354-4A28-B19F-BC9DC9D11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43275" y="12030076"/>
          <a:ext cx="2466975" cy="871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9</xdr:row>
      <xdr:rowOff>104775</xdr:rowOff>
    </xdr:from>
    <xdr:to>
      <xdr:col>1</xdr:col>
      <xdr:colOff>2762250</xdr:colOff>
      <xdr:row>9</xdr:row>
      <xdr:rowOff>994556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xmlns="" id="{5DE0B838-34AF-4332-B972-B06507CF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305175" y="9867900"/>
          <a:ext cx="2514600" cy="889781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6</xdr:row>
      <xdr:rowOff>123825</xdr:rowOff>
    </xdr:from>
    <xdr:to>
      <xdr:col>1</xdr:col>
      <xdr:colOff>3015330</xdr:colOff>
      <xdr:row>6</xdr:row>
      <xdr:rowOff>1009650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228607EA-05DF-1292-8005-101D735A8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925" y="6553200"/>
          <a:ext cx="2796255" cy="885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</xdr:row>
      <xdr:rowOff>57150</xdr:rowOff>
    </xdr:from>
    <xdr:to>
      <xdr:col>16</xdr:col>
      <xdr:colOff>161925</xdr:colOff>
      <xdr:row>2</xdr:row>
      <xdr:rowOff>178276</xdr:rowOff>
    </xdr:to>
    <xdr:sp macro="" textlink="">
      <xdr:nvSpPr>
        <xdr:cNvPr id="2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BA6AA3A-7499-4E71-9E38-7E23799CBB0A}"/>
            </a:ext>
          </a:extLst>
        </xdr:cNvPr>
        <xdr:cNvSpPr/>
      </xdr:nvSpPr>
      <xdr:spPr>
        <a:xfrm>
          <a:off x="13477875" y="2476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15</xdr:col>
      <xdr:colOff>699446</xdr:colOff>
      <xdr:row>3</xdr:row>
      <xdr:rowOff>98840</xdr:rowOff>
    </xdr:from>
    <xdr:to>
      <xdr:col>15</xdr:col>
      <xdr:colOff>1023296</xdr:colOff>
      <xdr:row>4</xdr:row>
      <xdr:rowOff>90671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BD935655-4EA6-432C-A3CC-F322FED22125}"/>
            </a:ext>
          </a:extLst>
        </xdr:cNvPr>
        <xdr:cNvSpPr/>
      </xdr:nvSpPr>
      <xdr:spPr>
        <a:xfrm rot="10800000">
          <a:off x="13815371" y="679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600075</xdr:colOff>
      <xdr:row>0</xdr:row>
      <xdr:rowOff>113058</xdr:rowOff>
    </xdr:from>
    <xdr:to>
      <xdr:col>4</xdr:col>
      <xdr:colOff>0</xdr:colOff>
      <xdr:row>5</xdr:row>
      <xdr:rowOff>100219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1209675" y="113058"/>
          <a:ext cx="7372350" cy="796786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3</xdr:col>
      <xdr:colOff>2801927</xdr:colOff>
      <xdr:row>1</xdr:row>
      <xdr:rowOff>5954</xdr:rowOff>
    </xdr:from>
    <xdr:to>
      <xdr:col>3</xdr:col>
      <xdr:colOff>3574549</xdr:colOff>
      <xdr:row>2</xdr:row>
      <xdr:rowOff>89297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1115" y="166688"/>
          <a:ext cx="772622" cy="244078"/>
        </a:xfrm>
        <a:prstGeom prst="rect">
          <a:avLst/>
        </a:prstGeom>
      </xdr:spPr>
    </xdr:pic>
    <xdr:clientData/>
  </xdr:twoCellAnchor>
  <xdr:twoCellAnchor>
    <xdr:from>
      <xdr:col>2</xdr:col>
      <xdr:colOff>91102</xdr:colOff>
      <xdr:row>1</xdr:row>
      <xdr:rowOff>165648</xdr:rowOff>
    </xdr:from>
    <xdr:to>
      <xdr:col>2</xdr:col>
      <xdr:colOff>1051885</xdr:colOff>
      <xdr:row>4</xdr:row>
      <xdr:rowOff>107669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91102" y="165648"/>
          <a:ext cx="960783" cy="427796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PLANILHA</a:t>
          </a:r>
          <a:r>
            <a:rPr lang="pt-BR" sz="900" baseline="0">
              <a:latin typeface="Britannic Bold" panose="020B0903060703020204" pitchFamily="34" charset="0"/>
            </a:rPr>
            <a:t> </a:t>
          </a:r>
          <a:r>
            <a:rPr lang="pt-BR" sz="800" baseline="0">
              <a:latin typeface="Britannic Bold" panose="020B0903060703020204" pitchFamily="34" charset="0"/>
            </a:rPr>
            <a:t>ORÇAMENTÁRIA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1162863</xdr:colOff>
      <xdr:row>2</xdr:row>
      <xdr:rowOff>11592</xdr:rowOff>
    </xdr:from>
    <xdr:to>
      <xdr:col>2</xdr:col>
      <xdr:colOff>2123646</xdr:colOff>
      <xdr:row>4</xdr:row>
      <xdr:rowOff>119265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1162863" y="173517"/>
          <a:ext cx="960783" cy="431523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MEMÓRIA</a:t>
          </a:r>
          <a:r>
            <a:rPr lang="pt-BR" sz="800" baseline="0">
              <a:latin typeface="Britannic Bold" panose="020B0903060703020204" pitchFamily="34" charset="0"/>
            </a:rPr>
            <a:t> DE CÁLCULO</a:t>
          </a:r>
          <a:endParaRPr lang="pt-BR" sz="800">
            <a:latin typeface="Britannic Bold" panose="020B0903060703020204" pitchFamily="34" charset="0"/>
          </a:endParaRPr>
        </a:p>
      </xdr:txBody>
    </xdr:sp>
    <xdr:clientData/>
  </xdr:twoCellAnchor>
  <xdr:twoCellAnchor>
    <xdr:from>
      <xdr:col>2</xdr:col>
      <xdr:colOff>2241880</xdr:colOff>
      <xdr:row>2</xdr:row>
      <xdr:rowOff>6623</xdr:rowOff>
    </xdr:from>
    <xdr:to>
      <xdr:col>2</xdr:col>
      <xdr:colOff>3202663</xdr:colOff>
      <xdr:row>4</xdr:row>
      <xdr:rowOff>114296</xdr:rowOff>
    </xdr:to>
    <xdr:sp macro="" textlink="">
      <xdr:nvSpPr>
        <xdr:cNvPr id="6" name="Retângulo: Cantos Arredondado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/>
      </xdr:nvSpPr>
      <xdr:spPr>
        <a:xfrm>
          <a:off x="3456318" y="328092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COMPOSIÇÕES</a:t>
          </a:r>
        </a:p>
      </xdr:txBody>
    </xdr:sp>
    <xdr:clientData/>
  </xdr:twoCellAnchor>
  <xdr:twoCellAnchor>
    <xdr:from>
      <xdr:col>2</xdr:col>
      <xdr:colOff>3323226</xdr:colOff>
      <xdr:row>2</xdr:row>
      <xdr:rowOff>12265</xdr:rowOff>
    </xdr:from>
    <xdr:to>
      <xdr:col>3</xdr:col>
      <xdr:colOff>565118</xdr:colOff>
      <xdr:row>4</xdr:row>
      <xdr:rowOff>119938</xdr:rowOff>
    </xdr:to>
    <xdr:sp macro="" textlink="">
      <xdr:nvSpPr>
        <xdr:cNvPr id="7" name="Retângulo: Cantos Arredondado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4537664" y="333734"/>
          <a:ext cx="956642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CRONOGRAMA</a:t>
          </a:r>
        </a:p>
      </xdr:txBody>
    </xdr:sp>
    <xdr:clientData/>
  </xdr:twoCellAnchor>
  <xdr:twoCellAnchor>
    <xdr:from>
      <xdr:col>3</xdr:col>
      <xdr:colOff>672740</xdr:colOff>
      <xdr:row>2</xdr:row>
      <xdr:rowOff>13250</xdr:rowOff>
    </xdr:from>
    <xdr:to>
      <xdr:col>3</xdr:col>
      <xdr:colOff>1633523</xdr:colOff>
      <xdr:row>4</xdr:row>
      <xdr:rowOff>120923</xdr:rowOff>
    </xdr:to>
    <xdr:sp macro="" textlink="">
      <xdr:nvSpPr>
        <xdr:cNvPr id="8" name="Retângulo: Cantos Arredondados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/>
      </xdr:nvSpPr>
      <xdr:spPr>
        <a:xfrm>
          <a:off x="5601928" y="334719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COTAÇÕES</a:t>
          </a:r>
        </a:p>
      </xdr:txBody>
    </xdr:sp>
    <xdr:clientData/>
  </xdr:twoCellAnchor>
  <xdr:twoCellAnchor>
    <xdr:from>
      <xdr:col>3</xdr:col>
      <xdr:colOff>1744301</xdr:colOff>
      <xdr:row>2</xdr:row>
      <xdr:rowOff>14441</xdr:rowOff>
    </xdr:from>
    <xdr:to>
      <xdr:col>3</xdr:col>
      <xdr:colOff>2705084</xdr:colOff>
      <xdr:row>4</xdr:row>
      <xdr:rowOff>122114</xdr:rowOff>
    </xdr:to>
    <xdr:sp macro="" textlink="">
      <xdr:nvSpPr>
        <xdr:cNvPr id="9" name="Retângulo: Cantos Arredondado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6673489" y="335910"/>
          <a:ext cx="960783" cy="429142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>
              <a:latin typeface="Britannic Bold" panose="020B0903060703020204" pitchFamily="34" charset="0"/>
            </a:rPr>
            <a:t>BDI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</xdr:row>
      <xdr:rowOff>57150</xdr:rowOff>
    </xdr:from>
    <xdr:to>
      <xdr:col>16</xdr:col>
      <xdr:colOff>161925</xdr:colOff>
      <xdr:row>2</xdr:row>
      <xdr:rowOff>178276</xdr:rowOff>
    </xdr:to>
    <xdr:sp macro="" textlink="">
      <xdr:nvSpPr>
        <xdr:cNvPr id="5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E677464B-CA14-425E-BC03-34D8C216C81A}"/>
            </a:ext>
          </a:extLst>
        </xdr:cNvPr>
        <xdr:cNvSpPr/>
      </xdr:nvSpPr>
      <xdr:spPr>
        <a:xfrm>
          <a:off x="13811250" y="247650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  <xdr:twoCellAnchor>
    <xdr:from>
      <xdr:col>15</xdr:col>
      <xdr:colOff>699446</xdr:colOff>
      <xdr:row>3</xdr:row>
      <xdr:rowOff>98840</xdr:rowOff>
    </xdr:from>
    <xdr:to>
      <xdr:col>15</xdr:col>
      <xdr:colOff>1023296</xdr:colOff>
      <xdr:row>4</xdr:row>
      <xdr:rowOff>90671</xdr:rowOff>
    </xdr:to>
    <xdr:sp macro="" textlink="">
      <xdr:nvSpPr>
        <xdr:cNvPr id="6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4ACB5AF1-8D41-4DCD-8F6D-A5B475F3BF4F}"/>
            </a:ext>
          </a:extLst>
        </xdr:cNvPr>
        <xdr:cNvSpPr/>
      </xdr:nvSpPr>
      <xdr:spPr>
        <a:xfrm rot="10800000">
          <a:off x="14148746" y="679865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224438</xdr:colOff>
      <xdr:row>11</xdr:row>
      <xdr:rowOff>61568</xdr:rowOff>
    </xdr:from>
    <xdr:to>
      <xdr:col>20</xdr:col>
      <xdr:colOff>150723</xdr:colOff>
      <xdr:row>12</xdr:row>
      <xdr:rowOff>53399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84641051-DEF0-44B1-BFC9-AD36B773A9B8}"/>
            </a:ext>
          </a:extLst>
        </xdr:cNvPr>
        <xdr:cNvSpPr/>
      </xdr:nvSpPr>
      <xdr:spPr>
        <a:xfrm>
          <a:off x="23258373" y="1974851"/>
          <a:ext cx="323850" cy="182331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19</xdr:col>
      <xdr:colOff>0</xdr:colOff>
      <xdr:row>9</xdr:row>
      <xdr:rowOff>0</xdr:rowOff>
    </xdr:from>
    <xdr:to>
      <xdr:col>20</xdr:col>
      <xdr:colOff>492369</xdr:colOff>
      <xdr:row>10</xdr:row>
      <xdr:rowOff>121126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296A880-6D61-4198-BC76-A8A01BDCE8E4}"/>
            </a:ext>
          </a:extLst>
        </xdr:cNvPr>
        <xdr:cNvSpPr/>
      </xdr:nvSpPr>
      <xdr:spPr>
        <a:xfrm>
          <a:off x="23050500" y="1538654"/>
          <a:ext cx="895350" cy="311626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3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25988AB-0428-4FB2-B40E-CEDFB392670C}"/>
            </a:ext>
          </a:extLst>
        </xdr:cNvPr>
        <xdr:cNvSpPr/>
      </xdr:nvSpPr>
      <xdr:spPr>
        <a:xfrm>
          <a:off x="7613789" y="195055"/>
          <a:ext cx="892418" cy="30541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72474</xdr:colOff>
          <xdr:row>0</xdr:row>
          <xdr:rowOff>38928</xdr:rowOff>
        </xdr:from>
        <xdr:to>
          <xdr:col>0</xdr:col>
          <xdr:colOff>1350511</xdr:colOff>
          <xdr:row>2</xdr:row>
          <xdr:rowOff>142875</xdr:rowOff>
        </xdr:to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xmlns="" id="{3B209CB3-A436-4950-A2DF-950A7EB1EFF5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ImgEscudo" spid="_x0000_s12232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2474" y="38928"/>
              <a:ext cx="1278037" cy="437322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6</xdr:col>
      <xdr:colOff>231914</xdr:colOff>
      <xdr:row>1</xdr:row>
      <xdr:rowOff>33130</xdr:rowOff>
    </xdr:from>
    <xdr:to>
      <xdr:col>7</xdr:col>
      <xdr:colOff>533782</xdr:colOff>
      <xdr:row>3</xdr:row>
      <xdr:rowOff>5169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31B2B8C6-4D8D-40CF-B7E7-994A9571CD33}"/>
            </a:ext>
          </a:extLst>
        </xdr:cNvPr>
        <xdr:cNvSpPr/>
      </xdr:nvSpPr>
      <xdr:spPr>
        <a:xfrm>
          <a:off x="7613789" y="195055"/>
          <a:ext cx="892418" cy="30541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DADOS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95348</xdr:colOff>
      <xdr:row>1</xdr:row>
      <xdr:rowOff>104774</xdr:rowOff>
    </xdr:from>
    <xdr:to>
      <xdr:col>1</xdr:col>
      <xdr:colOff>1336486</xdr:colOff>
      <xdr:row>3</xdr:row>
      <xdr:rowOff>19050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F46E0926-AA59-438F-BC4F-83F8AA2D1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948" y="352424"/>
          <a:ext cx="1245060" cy="409576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</xdr:row>
      <xdr:rowOff>0</xdr:rowOff>
    </xdr:from>
    <xdr:to>
      <xdr:col>9</xdr:col>
      <xdr:colOff>561976</xdr:colOff>
      <xdr:row>4</xdr:row>
      <xdr:rowOff>19050</xdr:rowOff>
    </xdr:to>
    <xdr:sp macro="" textlink="">
      <xdr:nvSpPr>
        <xdr:cNvPr id="3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1FFD671-30D9-4ACE-807D-1D70353C17CC}"/>
            </a:ext>
          </a:extLst>
        </xdr:cNvPr>
        <xdr:cNvSpPr/>
      </xdr:nvSpPr>
      <xdr:spPr>
        <a:xfrm>
          <a:off x="8420100" y="495300"/>
          <a:ext cx="1304926" cy="51435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95348</xdr:colOff>
      <xdr:row>1</xdr:row>
      <xdr:rowOff>152399</xdr:rowOff>
    </xdr:from>
    <xdr:to>
      <xdr:col>6</xdr:col>
      <xdr:colOff>473633</xdr:colOff>
      <xdr:row>3</xdr:row>
      <xdr:rowOff>66675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D3243457-92D9-4E43-88DA-B2F4B6D4F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9873" y="400049"/>
          <a:ext cx="1245060" cy="409576"/>
        </a:xfrm>
        <a:prstGeom prst="rect">
          <a:avLst/>
        </a:prstGeom>
      </xdr:spPr>
    </xdr:pic>
    <xdr:clientData/>
  </xdr:twoCellAnchor>
  <xdr:twoCellAnchor>
    <xdr:from>
      <xdr:col>7</xdr:col>
      <xdr:colOff>476250</xdr:colOff>
      <xdr:row>2</xdr:row>
      <xdr:rowOff>123825</xdr:rowOff>
    </xdr:from>
    <xdr:to>
      <xdr:col>8</xdr:col>
      <xdr:colOff>561976</xdr:colOff>
      <xdr:row>4</xdr:row>
      <xdr:rowOff>142875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9DF5EC9-1C2C-4E9C-967D-C3523EB82257}"/>
            </a:ext>
          </a:extLst>
        </xdr:cNvPr>
        <xdr:cNvSpPr/>
      </xdr:nvSpPr>
      <xdr:spPr>
        <a:xfrm>
          <a:off x="11496675" y="619125"/>
          <a:ext cx="1304926" cy="514350"/>
        </a:xfrm>
        <a:prstGeom prst="roundRect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MEMÓRIA DE CÁLCULO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Bandeirantes\2021\REFORMA%20CAMPO%20DE%20FUTEBOL%20ESTADIO\OR&#199;AMENTO\BAND-2021-REFORMA%20CAMPO-OR&#199;AMENTO-R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Engeluga\DOCUME~1\ADMINI~1\CONFIG~1\Temp\Rar$DI11.110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ENGELUGA%20-%20Copia\_GDRIVE\ENGELUGA%20-%20Copia\ENGELUGA\Clientes\Jardim\HEMODIALISE\OR&#199;AMENTO\PLANILHA%20OR&#199;AMENT&#193;RIA\JRD-2021-HEMODIALISE-PLA-R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\D\Google%20Drive\ENGELUGA%20-%20Copia\ENGELUGA\Clientes\Nova%20Alvorada%20do%20Sul\2019\REFORMA%20ESCOLA%20LEONOR\PROJETO%20CIVIL\LICITA&#199;&#195;O\LICITA&#199;&#195;O\OR&#199;AMENTO\NAS-2019-OBRA-PLANILHA-R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IMAGENS"/>
      <sheetName val="REFERENCIA"/>
      <sheetName val="ORÇAMENTO_DES"/>
      <sheetName val="MEMORIA DE CALCULO AT"/>
      <sheetName val="BANCO DADOS ARQ"/>
      <sheetName val="COMPOSIÇÃO"/>
      <sheetName val="COTAÇÕES"/>
      <sheetName val="BDI "/>
      <sheetName val="CRONOGRAMA"/>
      <sheetName val="BAND-2021-REFORMA CAMPO-ORÇAMEN"/>
      <sheetName val="Planilha1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A8" t="str">
            <v>SIST./REF.:</v>
          </cell>
        </row>
      </sheetData>
      <sheetData sheetId="7"/>
      <sheetData sheetId="8"/>
      <sheetData sheetId="9">
        <row r="5">
          <cell r="A5" t="str">
            <v>OBJETO:</v>
          </cell>
        </row>
      </sheetData>
      <sheetData sheetId="10" refreshError="1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sheet1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B7" t="str">
            <v>DESCRICAO DO INSUMO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GENS"/>
      <sheetName val="REFERENCIA"/>
      <sheetName val="DADOS"/>
      <sheetName val="ORÇAMENTO_DES"/>
      <sheetName val="GASES MEDICINAIS"/>
      <sheetName val="MEMORIA DE CALCULO AT"/>
      <sheetName val="BANCO DADOS ARQ"/>
      <sheetName val="COTAÇÕE"/>
      <sheetName val="COMPOSIÇÃO DES E S DES"/>
      <sheetName val="COTAÇÕES"/>
      <sheetName val="CRONOGRAMA DES"/>
      <sheetName val="COTAÇÕES XXX"/>
      <sheetName val="CRONOGRAMA S DES"/>
      <sheetName val="BDI C DES "/>
      <sheetName val="BDI S DES"/>
    </sheetNames>
    <sheetDataSet>
      <sheetData sheetId="0">
        <row r="1">
          <cell r="A1" t="str">
            <v>PREFEITURA MUNICIPAL DE ANASTÁCIO</v>
          </cell>
        </row>
        <row r="2">
          <cell r="A2" t="str">
            <v>PREFEITURA MUNICIPAL DE BANDEIRANTES</v>
          </cell>
        </row>
        <row r="3">
          <cell r="A3" t="str">
            <v>PREFEITURA MUNICIPAL DE BODOQUENA</v>
          </cell>
        </row>
        <row r="4">
          <cell r="A4" t="str">
            <v>PREFEITURA MUNICIPAL DE ELDORADO</v>
          </cell>
        </row>
        <row r="5">
          <cell r="A5" t="str">
            <v>PREFEITURA MUNICIPAL DE NOVA ALVORADA DO SUL</v>
          </cell>
        </row>
        <row r="6">
          <cell r="A6" t="str">
            <v>PREFEITURA MUNICIPAL DE PORTO MURTINHO</v>
          </cell>
        </row>
        <row r="7">
          <cell r="A7" t="str">
            <v>PREFEITURA MUNICIPAL DE NAVIRAÍ</v>
          </cell>
        </row>
        <row r="8">
          <cell r="A8" t="str">
            <v>PREFEITURA MUNICIPAL DE ÁGUA CLARA</v>
          </cell>
        </row>
        <row r="9">
          <cell r="A9" t="str">
            <v>PREFEITURA MUNICIPAL DE CAARAPÓ</v>
          </cell>
        </row>
        <row r="10">
          <cell r="A10" t="str">
            <v>PREFEITURA MUNICIPAL DE JARAGUARI</v>
          </cell>
        </row>
        <row r="11">
          <cell r="A11" t="str">
            <v>PREFEITURA MUNICIPAL DE JARDIM</v>
          </cell>
        </row>
        <row r="12">
          <cell r="A12" t="str">
            <v>PREFEITURA MUNICIPAL DE RIBAS DO RIO PARDO</v>
          </cell>
        </row>
        <row r="13">
          <cell r="A13" t="str">
            <v>PREFEITURA MUNICIPAL DE SELVÍRIA</v>
          </cell>
        </row>
      </sheetData>
      <sheetData sheetId="1"/>
      <sheetData sheetId="2">
        <row r="8">
          <cell r="D8" t="str">
            <v>PREFEITURA MUNICIPAL DE JARDIM</v>
          </cell>
        </row>
      </sheetData>
      <sheetData sheetId="3">
        <row r="2">
          <cell r="D2" t="str">
            <v>GOVERNO DO ESTADO DE MATO GROSSO DO SUL</v>
          </cell>
        </row>
        <row r="3">
          <cell r="D3" t="str">
            <v>PREFEITURA MUNICIPAL DE JARDIM</v>
          </cell>
        </row>
        <row r="4">
          <cell r="D4" t="str">
            <v>SECRETARIA DE OBRAS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lanilha3"/>
      <sheetName val="referencia"/>
      <sheetName val="PLANILHA"/>
      <sheetName val="MEMÓRIA DE CÁLCULO"/>
      <sheetName val="COMPOSIÇÕES"/>
      <sheetName val="CRONOGRAMA"/>
      <sheetName val="COTAÇÕES"/>
      <sheetName val="ALVENARIA"/>
      <sheetName val="DEMOLIÇÕES"/>
      <sheetName val="AZULEJO E PISO E PEDRAS"/>
    </sheetNames>
    <sheetDataSet>
      <sheetData sheetId="0"/>
      <sheetData sheetId="1"/>
      <sheetData sheetId="2">
        <row r="3">
          <cell r="A3" t="str">
            <v>PREFEITURA MUNICIPAL DE ANASTÁCIO</v>
          </cell>
        </row>
        <row r="4">
          <cell r="A4" t="str">
            <v>PREFEITURA MUNICIPAL DE BANDEIRANTES</v>
          </cell>
        </row>
        <row r="5">
          <cell r="A5" t="str">
            <v>PREFEITURA MUNICIPAL DE BODOQUENA</v>
          </cell>
        </row>
        <row r="6">
          <cell r="A6" t="str">
            <v>PREFEITURA MUNICIPAL DE ELDORADO</v>
          </cell>
        </row>
        <row r="7">
          <cell r="A7" t="str">
            <v>PREFEITURA MUNICIPAL DE NOVA ALVORADA DO SUL</v>
          </cell>
        </row>
        <row r="8">
          <cell r="A8" t="str">
            <v>PREFEITURA MUNICIPAL DE PORTO MURTINHO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queryTables/queryTable1.xml><?xml version="1.0" encoding="utf-8"?>
<queryTable xmlns="http://schemas.openxmlformats.org/spreadsheetml/2006/main" name="004 - MATERIAIS - CALHA" connectionId="16" autoFormatId="16" applyNumberFormats="0" applyBorderFormats="0" applyFontFormats="0" applyPatternFormats="0" applyAlignmentFormats="0" applyWidthHeightFormats="0"/>
</file>

<file path=xl/queryTables/queryTable10.xml><?xml version="1.0" encoding="utf-8"?>
<queryTable xmlns="http://schemas.openxmlformats.org/spreadsheetml/2006/main" name="000 - TABELA DE AMBIENTES GERAL" growShrinkType="overwriteClear" connectionId="3" autoFormatId="16" applyNumberFormats="0" applyBorderFormats="0" applyFontFormats="0" applyPatternFormats="0" applyAlignmentFormats="0" applyWidthHeightFormats="0"/>
</file>

<file path=xl/queryTables/queryTable11.xml><?xml version="1.0" encoding="utf-8"?>
<queryTable xmlns="http://schemas.openxmlformats.org/spreadsheetml/2006/main" name="005 - PISO 60X60CM GERAL" growShrinkType="overwriteClear" connectionId="20" autoFormatId="16" applyNumberFormats="0" applyBorderFormats="0" applyFontFormats="0" applyPatternFormats="0" applyAlignmentFormats="0" applyWidthHeightFormats="0"/>
</file>

<file path=xl/queryTables/queryTable12.xml><?xml version="1.0" encoding="utf-8"?>
<queryTable xmlns="http://schemas.openxmlformats.org/spreadsheetml/2006/main" name="005 - URBANIZAÇÃO_1" growShrinkType="overwriteClear" connectionId="27" autoFormatId="16" applyNumberFormats="0" applyBorderFormats="0" applyFontFormats="0" applyPatternFormats="0" applyAlignmentFormats="0" applyWidthHeightFormats="0"/>
</file>

<file path=xl/queryTables/queryTable13.xml><?xml version="1.0" encoding="utf-8"?>
<queryTable xmlns="http://schemas.openxmlformats.org/spreadsheetml/2006/main" name="005 - URBANIZAÇÃO" growShrinkType="overwriteClear" connectionId="26" autoFormatId="16" applyNumberFormats="0" applyBorderFormats="0" applyFontFormats="0" applyPatternFormats="0" applyAlignmentFormats="0" applyWidthHeightFormats="0"/>
</file>

<file path=xl/queryTables/queryTable14.xml><?xml version="1.0" encoding="utf-8"?>
<queryTable xmlns="http://schemas.openxmlformats.org/spreadsheetml/2006/main" name="000 -  VERGA PORTA GERAL" growShrinkType="overwriteClear" connectionId="1" autoFormatId="16" applyNumberFormats="0" applyBorderFormats="0" applyFontFormats="0" applyPatternFormats="0" applyAlignmentFormats="0" applyWidthHeightFormats="0"/>
</file>

<file path=xl/queryTables/queryTable15.xml><?xml version="1.0" encoding="utf-8"?>
<queryTable xmlns="http://schemas.openxmlformats.org/spreadsheetml/2006/main" name="003 - PEITORIL DE GRANITO PARA JANELAS" growShrinkType="overwriteClear" connectionId="8" autoFormatId="16" applyNumberFormats="0" applyBorderFormats="0" applyFontFormats="0" applyPatternFormats="0" applyAlignmentFormats="0" applyWidthHeightFormats="0"/>
</file>

<file path=xl/queryTables/queryTable16.xml><?xml version="1.0" encoding="utf-8"?>
<queryTable xmlns="http://schemas.openxmlformats.org/spreadsheetml/2006/main" name="007 - PINTURA ACRÍLICA INTERNA EM PAREDES" growShrinkType="overwriteClear" connectionId="32" autoFormatId="16" applyNumberFormats="0" applyBorderFormats="0" applyFontFormats="0" applyPatternFormats="0" applyAlignmentFormats="0" applyWidthHeightFormats="0"/>
</file>

<file path=xl/queryTables/queryTable17.xml><?xml version="1.0" encoding="utf-8"?>
<queryTable xmlns="http://schemas.openxmlformats.org/spreadsheetml/2006/main" name="005 - SOLEIRA" growShrinkType="overwriteClear" connectionId="25" autoFormatId="16" applyNumberFormats="0" applyBorderFormats="0" applyFontFormats="0" applyPatternFormats="0" applyAlignmentFormats="0" applyWidthHeightFormats="0"/>
</file>

<file path=xl/queryTables/queryTable18.xml><?xml version="1.0" encoding="utf-8"?>
<queryTable xmlns="http://schemas.openxmlformats.org/spreadsheetml/2006/main" name="004 - CHAPISCO TETO" growShrinkType="overwriteClear" connectionId="11" autoFormatId="16" applyNumberFormats="0" applyBorderFormats="0" applyFontFormats="0" applyPatternFormats="0" applyAlignmentFormats="0" applyWidthHeightFormats="0"/>
</file>

<file path=xl/queryTables/queryTable19.xml><?xml version="1.0" encoding="utf-8"?>
<queryTable xmlns="http://schemas.openxmlformats.org/spreadsheetml/2006/main" name="003 - JANELAS" growShrinkType="overwriteClear" connectionId="7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005 - PISO CERÂMICO 45X45CM -  GERAL_2" connectionId="21" autoFormatId="16" applyNumberFormats="0" applyBorderFormats="0" applyFontFormats="0" applyPatternFormats="0" applyAlignmentFormats="0" applyWidthHeightFormats="0"/>
</file>

<file path=xl/queryTables/queryTable20.xml><?xml version="1.0" encoding="utf-8"?>
<queryTable xmlns="http://schemas.openxmlformats.org/spreadsheetml/2006/main" name="006 - ACESSÓRIOS ESPECIAIS_1" growShrinkType="overwriteClear" connectionId="29" autoFormatId="16" applyNumberFormats="0" applyBorderFormats="0" applyFontFormats="0" applyPatternFormats="0" applyAlignmentFormats="0" applyWidthHeightFormats="0"/>
</file>

<file path=xl/queryTables/queryTable21.xml><?xml version="1.0" encoding="utf-8"?>
<queryTable xmlns="http://schemas.openxmlformats.org/spreadsheetml/2006/main" name="007 - PINTURA ACRÍLICA EM TETO" growShrinkType="overwriteClear" connectionId="31" autoFormatId="16" applyNumberFormats="0" applyBorderFormats="0" applyFontFormats="0" applyPatternFormats="0" applyAlignmentFormats="0" applyWidthHeightFormats="0"/>
</file>

<file path=xl/queryTables/queryTable22.xml><?xml version="1.0" encoding="utf-8"?>
<queryTable xmlns="http://schemas.openxmlformats.org/spreadsheetml/2006/main" name="007 - PINTURA ESMALTE EM SUPERFÍCIE METÁLICA - JANELA_2" growShrinkType="overwriteClear" connectionId="34" autoFormatId="16" applyNumberFormats="0" applyBorderFormats="0" applyFontFormats="0" applyPatternFormats="0" applyAlignmentFormats="0" applyWidthHeightFormats="0"/>
</file>

<file path=xl/queryTables/queryTable23.xml><?xml version="1.0" encoding="utf-8"?>
<queryTable xmlns="http://schemas.openxmlformats.org/spreadsheetml/2006/main" name="003 - PORTAS" growShrinkType="overwriteClear" connectionId="9" autoFormatId="16" applyNumberFormats="0" applyBorderFormats="0" applyFontFormats="0" applyPatternFormats="0" applyAlignmentFormats="0" applyWidthHeightFormats="0"/>
</file>

<file path=xl/queryTables/queryTable24.xml><?xml version="1.0" encoding="utf-8"?>
<queryTable xmlns="http://schemas.openxmlformats.org/spreadsheetml/2006/main" name="004 - CUMEEIRA EM FIBROCIMENTO" growShrinkType="overwriteClear" connectionId="13" autoFormatId="16" applyNumberFormats="0" applyBorderFormats="0" applyFontFormats="0" applyPatternFormats="0" applyAlignmentFormats="0" applyWidthHeightFormats="0"/>
</file>

<file path=xl/queryTables/queryTable25.xml><?xml version="1.0" encoding="utf-8"?>
<queryTable xmlns="http://schemas.openxmlformats.org/spreadsheetml/2006/main" name="007 - PINTURA ESMALTE EM SUPERFÍCIE METÁLICA - JANELA" growShrinkType="overwriteClear" connectionId="33" autoFormatId="16" applyNumberFormats="0" applyBorderFormats="0" applyFontFormats="0" applyPatternFormats="0" applyAlignmentFormats="0" applyWidthHeightFormats="0"/>
</file>

<file path=xl/queryTables/queryTable26.xml><?xml version="1.0" encoding="utf-8"?>
<queryTable xmlns="http://schemas.openxmlformats.org/spreadsheetml/2006/main" name="004 - ARGAMASSA BARITADA" connectionId="10" autoFormatId="16" applyNumberFormats="0" applyBorderFormats="0" applyFontFormats="0" applyPatternFormats="0" applyAlignmentFormats="0" applyWidthHeightFormats="0"/>
</file>

<file path=xl/queryTables/queryTable27.xml><?xml version="1.0" encoding="utf-8"?>
<queryTable xmlns="http://schemas.openxmlformats.org/spreadsheetml/2006/main" name="004 - RUFO PINGADEIRA  EM AÇO GALVANIZADO" connectionId="18" autoFormatId="16" applyNumberFormats="0" applyBorderFormats="0" applyFontFormats="0" applyPatternFormats="0" applyAlignmentFormats="0" applyWidthHeightFormats="0"/>
</file>

<file path=xl/queryTables/queryTable28.xml><?xml version="1.0" encoding="utf-8"?>
<queryTable xmlns="http://schemas.openxmlformats.org/spreadsheetml/2006/main" name="006 - TABELA DE LOUÇAS_1" growShrinkType="overwriteClear" connectionId="30" autoFormatId="16" applyNumberFormats="0" applyBorderFormats="0" applyFontFormats="0" applyPatternFormats="0" applyAlignmentFormats="0" applyWidthHeightFormats="0"/>
</file>

<file path=xl/queryTables/queryTable29.xml><?xml version="1.0" encoding="utf-8"?>
<queryTable xmlns="http://schemas.openxmlformats.org/spreadsheetml/2006/main" name="005 - RODAPÉ MANTA VÍNILICA" connectionId="24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005 -  PISO MANTA VÍNILICA" growShrinkType="overwriteClear" connectionId="19" autoFormatId="16" applyNumberFormats="0" applyBorderFormats="0" applyFontFormats="0" applyPatternFormats="0" applyAlignmentFormats="0" applyWidthHeightFormats="0"/>
</file>

<file path=xl/queryTables/queryTable30.xml><?xml version="1.0" encoding="utf-8"?>
<queryTable xmlns="http://schemas.openxmlformats.org/spreadsheetml/2006/main" name="007 - PINTURA ESMALTE SINTÉTICO EM MADEIRA - PORTAS_1" growShrinkType="overwriteClear" connectionId="36" autoFormatId="16" applyNumberFormats="0" applyBorderFormats="0" applyFontFormats="0" applyPatternFormats="0" applyAlignmentFormats="0" applyWidthHeightFormats="0"/>
</file>

<file path=xl/queryTables/queryTable31.xml><?xml version="1.0" encoding="utf-8"?>
<queryTable xmlns="http://schemas.openxmlformats.org/spreadsheetml/2006/main" name="000 - VERGA_CONTRAVERGA JANELAS GERAL" growShrinkType="overwriteClear" connectionId="5" autoFormatId="16" applyNumberFormats="0" applyBorderFormats="0" applyFontFormats="0" applyPatternFormats="0" applyAlignmentFormats="0" applyWidthHeightFormats="0"/>
</file>

<file path=xl/queryTables/queryTable32.xml><?xml version="1.0" encoding="utf-8"?>
<queryTable xmlns="http://schemas.openxmlformats.org/spreadsheetml/2006/main" name="005 - RODAPÉ CERÂMICO 45X45CM" connectionId="22" autoFormatId="16" applyNumberFormats="0" applyBorderFormats="0" applyFontFormats="0" applyPatternFormats="0" applyAlignmentFormats="0" applyWidthHeightFormats="0"/>
</file>

<file path=xl/queryTables/queryTable33.xml><?xml version="1.0" encoding="utf-8"?>
<queryTable xmlns="http://schemas.openxmlformats.org/spreadsheetml/2006/main" name="007 - PINTURA ESMALTE EM SUPERFÍCIE METÁLICA - PORTAS_1" connectionId="35" autoFormatId="16" applyNumberFormats="0" applyBorderFormats="0" applyFontFormats="0" applyPatternFormats="0" applyAlignmentFormats="0" applyWidthHeightFormats="0"/>
</file>

<file path=xl/queryTables/queryTable34.xml><?xml version="1.0" encoding="utf-8"?>
<queryTable xmlns="http://schemas.openxmlformats.org/spreadsheetml/2006/main" name="000 -  VERGA PORTA GERAL_1" growShrinkType="overwriteClear" connectionId="2" autoFormatId="16" applyNumberFormats="0" applyBorderFormats="0" applyFontFormats="0" applyPatternFormats="0" applyAlignmentFormats="0" applyWidthHeightFormats="0"/>
</file>

<file path=xl/queryTables/queryTable35.xml><?xml version="1.0" encoding="utf-8"?>
<queryTable xmlns="http://schemas.openxmlformats.org/spreadsheetml/2006/main" name="000 - TABELA DE AMBIENTES GERAL_1" growShrinkType="overwriteClear" connectionId="4" autoFormatId="16" applyNumberFormats="0" applyBorderFormats="0" applyFontFormats="0" applyPatternFormats="0" applyAlignmentFormats="0" applyWidthHeightFormats="0"/>
</file>

<file path=xl/queryTables/queryTable36.xml><?xml version="1.0" encoding="utf-8"?>
<queryTable xmlns="http://schemas.openxmlformats.org/spreadsheetml/2006/main" name="000 - VERGA_CONTRAVERGA JANELAS GERAL_1" growShrinkType="overwriteClear" connectionId="6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004 - RUFO DE ENCOSTO EM AÇO GALVANIZADO_2" connectionId="17" autoFormatId="16" applyNumberFormats="0" applyBorderFormats="0" applyFontFormats="0" applyPatternFormats="0" applyAlignmentFormats="0" applyWidthHeightFormats="0"/>
</file>

<file path=xl/queryTables/queryTable5.xml><?xml version="1.0" encoding="utf-8"?>
<queryTable xmlns="http://schemas.openxmlformats.org/spreadsheetml/2006/main" name="006 - ACESSÓRIOS ESPECIAIS" connectionId="28" autoFormatId="16" applyNumberFormats="0" applyBorderFormats="0" applyFontFormats="0" applyPatternFormats="0" applyAlignmentFormats="0" applyWidthHeightFormats="0"/>
</file>

<file path=xl/queryTables/queryTable6.xml><?xml version="1.0" encoding="utf-8"?>
<queryTable xmlns="http://schemas.openxmlformats.org/spreadsheetml/2006/main" name="004 - FORRO DRYWALL_1" growShrinkType="overwriteClear" connectionId="14" autoFormatId="16" applyNumberFormats="0" applyBorderFormats="0" applyFontFormats="0" applyPatternFormats="0" applyAlignmentFormats="0" applyWidthHeightFormats="0"/>
</file>

<file path=xl/queryTables/queryTable7.xml><?xml version="1.0" encoding="utf-8"?>
<queryTable xmlns="http://schemas.openxmlformats.org/spreadsheetml/2006/main" name="005 - RODAPÉ CERÂMICO 60X60CM" growShrinkType="overwriteClear" connectionId="23" autoFormatId="16" applyNumberFormats="0" applyBorderFormats="0" applyFontFormats="0" applyPatternFormats="0" applyAlignmentFormats="0" applyWidthHeightFormats="0"/>
</file>

<file path=xl/queryTables/queryTable8.xml><?xml version="1.0" encoding="utf-8"?>
<queryTable xmlns="http://schemas.openxmlformats.org/spreadsheetml/2006/main" name="004 - INSTALAÇÃO DE AZULEJO - H _ 1_80M - TOTAL" growShrinkType="overwriteClear" connectionId="15" autoFormatId="16" applyNumberFormats="0" applyBorderFormats="0" applyFontFormats="0" applyPatternFormats="0" applyAlignmentFormats="0" applyWidthHeightFormats="0"/>
</file>

<file path=xl/queryTables/queryTable9.xml><?xml version="1.0" encoding="utf-8"?>
<queryTable xmlns="http://schemas.openxmlformats.org/spreadsheetml/2006/main" name="004 - COBERTURA" growShrinkType="overwriteClear" connectionId="12" autoFormatId="16" applyNumberFormats="0" applyBorderFormats="0" applyFontFormats="0" applyPatternFormats="0" applyAlignmentFormats="0" applyWidthHeightFormats="0"/>
</file>

<file path=xl/tables/table1.xml><?xml version="1.0" encoding="utf-8"?>
<table xmlns="http://schemas.openxmlformats.org/spreadsheetml/2006/main" id="1" name="Tabela32" displayName="Tabela32" ref="B12:O218" totalsRowCount="1" headerRowDxfId="43" headerRowBorderDxfId="42" tableBorderDxfId="41" headerRowCellStyle="Vírgula">
  <autoFilter ref="B12:O217">
    <filterColumn colId="1">
      <filters blank="1"/>
    </filterColumn>
  </autoFilter>
  <tableColumns count="14">
    <tableColumn id="1" name="ITEM" totalsRowDxfId="27"/>
    <tableColumn id="2" name="SERVIÇO/ INSUMO" dataDxfId="40" totalsRowDxfId="26"/>
    <tableColumn id="3" name="REFERENCIAL" dataDxfId="39" totalsRowDxfId="25"/>
    <tableColumn id="4" name="CÓD ENG" dataDxfId="38" totalsRowDxfId="24"/>
    <tableColumn id="5" name="CÓDIGO" totalsRowDxfId="23"/>
    <tableColumn id="6" name="DESCRIÇÃO" totalsRowDxfId="22"/>
    <tableColumn id="7" name="UNIDADE" totalsRowDxfId="21"/>
    <tableColumn id="8" name="QUANTIDADE" totalsRowDxfId="20"/>
    <tableColumn id="9" name="CUSTO UNITÁRIO C/ DES" totalsRowDxfId="19"/>
    <tableColumn id="12" name="CUSTO UNITÁRIO S/ DES" totalsRowDxfId="18"/>
    <tableColumn id="10" name="CUSTO UNITÁRIO C/BDI C/ DES" totalsRowDxfId="17"/>
    <tableColumn id="16" name="CUSTO UNITÁRIO C/BDI S/ DES" dataDxfId="37" totalsRowDxfId="16"/>
    <tableColumn id="14" name="CUSTO TOTAL C/ BDI S/ DES" dataDxfId="36" totalsRowDxfId="15"/>
    <tableColumn id="11" name="CUSTO TOTAL C/ BDI C/ DES" totalsRowDxfId="1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" name="Tabela3" displayName="Tabela3" ref="B12:O236" totalsRowCount="1" headerRowDxfId="35" headerRowBorderDxfId="34" tableBorderDxfId="33" headerRowCellStyle="Vírgula">
  <autoFilter ref="B12:O235"/>
  <tableColumns count="14">
    <tableColumn id="1" name="ITEM" totalsRowDxfId="13"/>
    <tableColumn id="2" name="SERVIÇO/ INSUMO" dataDxfId="32" totalsRowDxfId="12"/>
    <tableColumn id="3" name="REFERENCIAL" dataDxfId="31" totalsRowDxfId="11"/>
    <tableColumn id="4" name="CÓD ENG" dataDxfId="30" totalsRowDxfId="10"/>
    <tableColumn id="5" name="CÓDIGO" totalsRowDxfId="9"/>
    <tableColumn id="6" name="DESCRIÇÃO" totalsRowDxfId="8"/>
    <tableColumn id="7" name="UNIDADE" totalsRowDxfId="7"/>
    <tableColumn id="8" name="QUANTIDADE" totalsRowDxfId="6"/>
    <tableColumn id="9" name="CUSTO UNITÁRIO C/ DES" totalsRowDxfId="5"/>
    <tableColumn id="12" name="CUSTO UNITÁRIO S/ DES" totalsRowDxfId="4"/>
    <tableColumn id="10" name="CUSTO UNITÁRIO C/BDI C/ DES" totalsRowDxfId="3"/>
    <tableColumn id="16" name="CUSTO UNITÁRIO C/BDI S/ DES" dataDxfId="29" totalsRowDxfId="2"/>
    <tableColumn id="14" name="CUSTO TOTAL C/ BDI S/ DES" dataDxfId="28" totalsRowDxfId="1"/>
    <tableColumn id="11" name="CUSTO TOTAL C/ BDI C/ DES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4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queryTable" Target="../queryTables/queryTable36.xml"/><Relationship Id="rId4" Type="http://schemas.openxmlformats.org/officeDocument/2006/relationships/queryTable" Target="../queryTables/queryTable3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6.xml"/><Relationship Id="rId13" Type="http://schemas.openxmlformats.org/officeDocument/2006/relationships/queryTable" Target="../queryTables/queryTable11.xml"/><Relationship Id="rId18" Type="http://schemas.openxmlformats.org/officeDocument/2006/relationships/queryTable" Target="../queryTables/queryTable16.xml"/><Relationship Id="rId26" Type="http://schemas.openxmlformats.org/officeDocument/2006/relationships/queryTable" Target="../queryTables/queryTable24.xml"/><Relationship Id="rId3" Type="http://schemas.openxmlformats.org/officeDocument/2006/relationships/queryTable" Target="../queryTables/queryTable1.xml"/><Relationship Id="rId21" Type="http://schemas.openxmlformats.org/officeDocument/2006/relationships/queryTable" Target="../queryTables/queryTable19.xml"/><Relationship Id="rId34" Type="http://schemas.openxmlformats.org/officeDocument/2006/relationships/queryTable" Target="../queryTables/queryTable32.xml"/><Relationship Id="rId7" Type="http://schemas.openxmlformats.org/officeDocument/2006/relationships/queryTable" Target="../queryTables/queryTable5.xml"/><Relationship Id="rId12" Type="http://schemas.openxmlformats.org/officeDocument/2006/relationships/queryTable" Target="../queryTables/queryTable10.xml"/><Relationship Id="rId17" Type="http://schemas.openxmlformats.org/officeDocument/2006/relationships/queryTable" Target="../queryTables/queryTable15.xml"/><Relationship Id="rId25" Type="http://schemas.openxmlformats.org/officeDocument/2006/relationships/queryTable" Target="../queryTables/queryTable23.xml"/><Relationship Id="rId33" Type="http://schemas.openxmlformats.org/officeDocument/2006/relationships/queryTable" Target="../queryTables/queryTable31.xml"/><Relationship Id="rId2" Type="http://schemas.openxmlformats.org/officeDocument/2006/relationships/drawing" Target="../drawings/drawing8.xml"/><Relationship Id="rId16" Type="http://schemas.openxmlformats.org/officeDocument/2006/relationships/queryTable" Target="../queryTables/queryTable14.xml"/><Relationship Id="rId20" Type="http://schemas.openxmlformats.org/officeDocument/2006/relationships/queryTable" Target="../queryTables/queryTable18.xml"/><Relationship Id="rId29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4.xml"/><Relationship Id="rId11" Type="http://schemas.openxmlformats.org/officeDocument/2006/relationships/queryTable" Target="../queryTables/queryTable9.xml"/><Relationship Id="rId24" Type="http://schemas.openxmlformats.org/officeDocument/2006/relationships/queryTable" Target="../queryTables/queryTable22.xml"/><Relationship Id="rId32" Type="http://schemas.openxmlformats.org/officeDocument/2006/relationships/queryTable" Target="../queryTables/queryTable30.xml"/><Relationship Id="rId5" Type="http://schemas.openxmlformats.org/officeDocument/2006/relationships/queryTable" Target="../queryTables/queryTable3.xml"/><Relationship Id="rId15" Type="http://schemas.openxmlformats.org/officeDocument/2006/relationships/queryTable" Target="../queryTables/queryTable13.xml"/><Relationship Id="rId23" Type="http://schemas.openxmlformats.org/officeDocument/2006/relationships/queryTable" Target="../queryTables/queryTable21.xml"/><Relationship Id="rId28" Type="http://schemas.openxmlformats.org/officeDocument/2006/relationships/queryTable" Target="../queryTables/queryTable26.xml"/><Relationship Id="rId10" Type="http://schemas.openxmlformats.org/officeDocument/2006/relationships/queryTable" Target="../queryTables/queryTable8.xml"/><Relationship Id="rId19" Type="http://schemas.openxmlformats.org/officeDocument/2006/relationships/queryTable" Target="../queryTables/queryTable17.xml"/><Relationship Id="rId31" Type="http://schemas.openxmlformats.org/officeDocument/2006/relationships/queryTable" Target="../queryTables/queryTable29.xml"/><Relationship Id="rId4" Type="http://schemas.openxmlformats.org/officeDocument/2006/relationships/queryTable" Target="../queryTables/queryTable2.xml"/><Relationship Id="rId9" Type="http://schemas.openxmlformats.org/officeDocument/2006/relationships/queryTable" Target="../queryTables/queryTable7.xml"/><Relationship Id="rId14" Type="http://schemas.openxmlformats.org/officeDocument/2006/relationships/queryTable" Target="../queryTables/queryTable12.xml"/><Relationship Id="rId22" Type="http://schemas.openxmlformats.org/officeDocument/2006/relationships/queryTable" Target="../queryTables/queryTable20.xml"/><Relationship Id="rId27" Type="http://schemas.openxmlformats.org/officeDocument/2006/relationships/queryTable" Target="../queryTables/queryTable25.xml"/><Relationship Id="rId30" Type="http://schemas.openxmlformats.org/officeDocument/2006/relationships/queryTable" Target="../queryTables/queryTable28.xml"/><Relationship Id="rId35" Type="http://schemas.openxmlformats.org/officeDocument/2006/relationships/queryTable" Target="../queryTables/queryTable3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A13"/>
  <sheetViews>
    <sheetView workbookViewId="0"/>
  </sheetViews>
  <sheetFormatPr defaultRowHeight="12.75"/>
  <cols>
    <col min="1" max="1" width="50.5703125" style="46" customWidth="1"/>
    <col min="2" max="2" width="48.42578125" style="43" customWidth="1"/>
    <col min="3" max="16384" width="9.140625" style="43"/>
  </cols>
  <sheetData>
    <row r="1" spans="1:1" ht="91.5" customHeight="1">
      <c r="A1" s="45" t="str">
        <f>[4]referencia!A3</f>
        <v>PREFEITURA MUNICIPAL DE ANASTÁCIO</v>
      </c>
    </row>
    <row r="2" spans="1:1" ht="81.75" customHeight="1">
      <c r="A2" s="45" t="str">
        <f>[4]referencia!A4</f>
        <v>PREFEITURA MUNICIPAL DE BANDEIRANTES</v>
      </c>
    </row>
    <row r="3" spans="1:1" ht="70.5" customHeight="1">
      <c r="A3" s="45" t="str">
        <f>[4]referencia!A5</f>
        <v>PREFEITURA MUNICIPAL DE BODOQUENA</v>
      </c>
    </row>
    <row r="4" spans="1:1" ht="96.75" customHeight="1">
      <c r="A4" s="45" t="str">
        <f>[4]referencia!A6</f>
        <v>PREFEITURA MUNICIPAL DE ELDORADO</v>
      </c>
    </row>
    <row r="5" spans="1:1" ht="77.25" customHeight="1">
      <c r="A5" s="45" t="str">
        <f>[4]referencia!A7</f>
        <v>PREFEITURA MUNICIPAL DE NOVA ALVORADA DO SUL</v>
      </c>
    </row>
    <row r="6" spans="1:1" ht="88.5" customHeight="1">
      <c r="A6" s="45" t="str">
        <f>[4]referencia!A8</f>
        <v>PREFEITURA MUNICIPAL DE PORTO MURTINHO</v>
      </c>
    </row>
    <row r="7" spans="1:1" ht="87.75" customHeight="1">
      <c r="A7" s="46" t="s">
        <v>80</v>
      </c>
    </row>
    <row r="8" spans="1:1" ht="87.75" customHeight="1">
      <c r="A8" s="46" t="str">
        <f>REFERENCIA!A10</f>
        <v>PREFEITURA MUNICIPAL DE ÁGUA CLARA</v>
      </c>
    </row>
    <row r="9" spans="1:1" ht="87" customHeight="1">
      <c r="A9" s="46" t="str">
        <f>REFERENCIA!A11</f>
        <v>PREFEITURA MUNICIPAL DE CAARAPÓ</v>
      </c>
    </row>
    <row r="10" spans="1:1" ht="87" customHeight="1">
      <c r="A10" s="46" t="str">
        <f>REFERENCIA!A12</f>
        <v>PREFEITURA MUNICIPAL DE JARAGUARI</v>
      </c>
    </row>
    <row r="11" spans="1:1" ht="87" customHeight="1">
      <c r="A11" s="46" t="str">
        <f>REFERENCIA!A13</f>
        <v>PREFEITURA MUNICIPAL DE JARDIM</v>
      </c>
    </row>
    <row r="12" spans="1:1" ht="87" customHeight="1">
      <c r="A12" s="46" t="str">
        <f>REFERENCIA!A14</f>
        <v>PREFEITURA MUNICIPAL DE RIBAS DO RIO PARDO</v>
      </c>
    </row>
    <row r="13" spans="1:1" ht="87" customHeight="1">
      <c r="A13" s="46" t="str">
        <f>REFERENCIA!A15</f>
        <v>PREFEITURA MUNICIPAL DE SELVÍRIA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50"/>
  <sheetViews>
    <sheetView workbookViewId="0"/>
  </sheetViews>
  <sheetFormatPr defaultRowHeight="20.25" outlineLevelRow="1"/>
  <cols>
    <col min="1" max="1" width="9.140625" style="99"/>
    <col min="2" max="2" width="81.140625" style="99" bestFit="1" customWidth="1"/>
    <col min="3" max="3" width="16.7109375" style="99" bestFit="1" customWidth="1"/>
    <col min="4" max="4" width="6.7109375" style="99" bestFit="1" customWidth="1"/>
    <col min="5" max="5" width="29.28515625" style="99" bestFit="1" customWidth="1"/>
    <col min="6" max="6" width="13" style="99" bestFit="1" customWidth="1"/>
    <col min="7" max="7" width="9.28515625" style="99" customWidth="1"/>
    <col min="8" max="8" width="18.28515625" style="99" bestFit="1" customWidth="1"/>
    <col min="9" max="9" width="11.140625" style="99" customWidth="1"/>
    <col min="10" max="11" width="9.140625" style="99"/>
    <col min="12" max="12" width="44.42578125" style="99" bestFit="1" customWidth="1"/>
    <col min="13" max="13" width="19.28515625" style="99" bestFit="1" customWidth="1"/>
    <col min="14" max="14" width="44.42578125" style="99" bestFit="1" customWidth="1"/>
    <col min="15" max="15" width="53.42578125" style="99" bestFit="1" customWidth="1"/>
    <col min="16" max="16" width="6.85546875" style="99" bestFit="1" customWidth="1"/>
    <col min="17" max="17" width="13.140625" style="99" bestFit="1" customWidth="1"/>
    <col min="18" max="18" width="17.140625" style="99" bestFit="1" customWidth="1"/>
    <col min="19" max="19" width="33.42578125" style="99" bestFit="1" customWidth="1"/>
    <col min="20" max="20" width="11.7109375" style="99" bestFit="1" customWidth="1"/>
    <col min="21" max="21" width="7" style="99" bestFit="1" customWidth="1"/>
    <col min="22" max="22" width="15.28515625" style="99" customWidth="1"/>
    <col min="23" max="23" width="33.42578125" style="99" bestFit="1" customWidth="1"/>
    <col min="24" max="24" width="11.7109375" style="99" bestFit="1" customWidth="1"/>
    <col min="25" max="25" width="10.42578125" style="99" bestFit="1" customWidth="1"/>
    <col min="26" max="26" width="8.42578125" style="99" bestFit="1" customWidth="1"/>
    <col min="27" max="27" width="16.7109375" style="99" bestFit="1" customWidth="1"/>
    <col min="28" max="28" width="27.42578125" style="99" bestFit="1" customWidth="1"/>
    <col min="29" max="29" width="81.140625" style="99" bestFit="1" customWidth="1"/>
    <col min="30" max="30" width="6" style="99" bestFit="1" customWidth="1"/>
    <col min="31" max="31" width="23.28515625" style="99" bestFit="1" customWidth="1"/>
    <col min="32" max="32" width="22.85546875" style="99" bestFit="1" customWidth="1"/>
    <col min="33" max="33" width="81.140625" style="99" bestFit="1" customWidth="1"/>
    <col min="34" max="34" width="6.140625" style="99" bestFit="1" customWidth="1"/>
    <col min="35" max="35" width="9.140625" style="99"/>
    <col min="36" max="36" width="38" style="99" bestFit="1" customWidth="1"/>
    <col min="37" max="37" width="40.85546875" style="99" bestFit="1" customWidth="1"/>
    <col min="38" max="38" width="7.85546875" style="99" bestFit="1" customWidth="1"/>
    <col min="39" max="39" width="53.140625" style="99" bestFit="1" customWidth="1"/>
    <col min="40" max="40" width="14.42578125" style="99" bestFit="1" customWidth="1"/>
    <col min="41" max="41" width="10.28515625" style="99" bestFit="1" customWidth="1"/>
    <col min="42" max="42" width="17.85546875" style="99" bestFit="1" customWidth="1"/>
    <col min="43" max="43" width="24" style="99" bestFit="1" customWidth="1"/>
    <col min="44" max="44" width="15" style="99" bestFit="1" customWidth="1"/>
    <col min="45" max="16384" width="9.140625" style="99"/>
  </cols>
  <sheetData>
    <row r="2" spans="2:7">
      <c r="B2" s="335" t="s">
        <v>165</v>
      </c>
      <c r="C2" s="336"/>
      <c r="D2" s="336"/>
      <c r="E2" s="336"/>
      <c r="F2" s="336"/>
      <c r="G2" s="337"/>
    </row>
    <row r="3" spans="2:7">
      <c r="B3" s="338"/>
      <c r="C3" s="339"/>
      <c r="D3" s="339"/>
      <c r="E3" s="339"/>
      <c r="F3" s="339"/>
      <c r="G3" s="340"/>
    </row>
    <row r="4" spans="2:7">
      <c r="B4" s="338"/>
      <c r="C4" s="339"/>
      <c r="D4" s="339"/>
      <c r="E4" s="339"/>
      <c r="F4" s="339"/>
      <c r="G4" s="340"/>
    </row>
    <row r="5" spans="2:7">
      <c r="B5" s="338"/>
      <c r="C5" s="339"/>
      <c r="D5" s="339"/>
      <c r="E5" s="339"/>
      <c r="F5" s="339"/>
      <c r="G5" s="340"/>
    </row>
    <row r="6" spans="2:7">
      <c r="B6" s="341"/>
      <c r="C6" s="342"/>
      <c r="D6" s="342"/>
      <c r="E6" s="342"/>
      <c r="F6" s="342"/>
      <c r="G6" s="343"/>
    </row>
    <row r="8" spans="2:7">
      <c r="B8" s="100" t="s">
        <v>188</v>
      </c>
      <c r="C8" s="101"/>
      <c r="D8" s="101"/>
      <c r="E8" s="101"/>
      <c r="F8" s="102"/>
      <c r="G8" s="103"/>
    </row>
    <row r="9" spans="2:7" ht="19.5" hidden="1" outlineLevel="1">
      <c r="B9" s="99" t="s">
        <v>189</v>
      </c>
      <c r="C9" s="99" t="s">
        <v>190</v>
      </c>
      <c r="D9" s="99" t="s">
        <v>191</v>
      </c>
      <c r="E9" s="99" t="s">
        <v>192</v>
      </c>
      <c r="F9" s="99" t="s">
        <v>193</v>
      </c>
    </row>
    <row r="10" spans="2:7" ht="19.5" hidden="1" outlineLevel="1">
      <c r="B10" s="99" t="s">
        <v>194</v>
      </c>
      <c r="C10" s="99">
        <v>2</v>
      </c>
      <c r="D10" s="99" t="s">
        <v>195</v>
      </c>
      <c r="E10" s="99" t="s">
        <v>196</v>
      </c>
      <c r="F10" s="99" t="s">
        <v>197</v>
      </c>
    </row>
    <row r="11" spans="2:7" ht="19.5" hidden="1" outlineLevel="1">
      <c r="B11" s="99" t="s">
        <v>198</v>
      </c>
      <c r="C11" s="99">
        <v>1</v>
      </c>
      <c r="E11" s="99" t="s">
        <v>199</v>
      </c>
    </row>
    <row r="12" spans="2:7" ht="19.5" hidden="1" outlineLevel="1">
      <c r="B12" s="99" t="s">
        <v>200</v>
      </c>
      <c r="C12" s="99">
        <v>3</v>
      </c>
      <c r="D12" s="99" t="s">
        <v>201</v>
      </c>
      <c r="E12" s="99" t="s">
        <v>202</v>
      </c>
      <c r="F12" s="99" t="s">
        <v>203</v>
      </c>
    </row>
    <row r="13" spans="2:7" ht="19.5" hidden="1" outlineLevel="1"/>
    <row r="14" spans="2:7" ht="19.5" hidden="1" outlineLevel="1"/>
    <row r="15" spans="2:7" ht="19.5" hidden="1" outlineLevel="1"/>
    <row r="16" spans="2:7" ht="19.5" hidden="1" outlineLevel="1"/>
    <row r="17" spans="2:36" ht="19.5" hidden="1" outlineLevel="1"/>
    <row r="18" spans="2:36" ht="19.5" hidden="1" outlineLevel="1"/>
    <row r="19" spans="2:36" ht="19.5" collapsed="1"/>
    <row r="20" spans="2:36">
      <c r="B20" s="100" t="s">
        <v>204</v>
      </c>
      <c r="C20" s="101"/>
      <c r="D20" s="101"/>
      <c r="E20" s="101"/>
      <c r="F20" s="102"/>
      <c r="G20" s="103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</row>
    <row r="21" spans="2:36" ht="19.5" hidden="1" outlineLevel="1">
      <c r="B21" s="104" t="s">
        <v>189</v>
      </c>
      <c r="C21" s="104" t="s">
        <v>124</v>
      </c>
      <c r="D21" s="104" t="s">
        <v>191</v>
      </c>
      <c r="E21" s="104" t="s">
        <v>125</v>
      </c>
      <c r="F21" s="104" t="s">
        <v>34</v>
      </c>
      <c r="G21" s="104"/>
    </row>
    <row r="22" spans="2:36" ht="19.5" hidden="1" outlineLevel="1"/>
    <row r="23" spans="2:36" ht="19.5" hidden="1" outlineLevel="1"/>
    <row r="24" spans="2:36" ht="19.5" hidden="1" outlineLevel="1">
      <c r="B24" s="99" t="s">
        <v>230</v>
      </c>
      <c r="C24" s="99" t="s">
        <v>28</v>
      </c>
      <c r="D24" s="99" t="s">
        <v>231</v>
      </c>
      <c r="E24" s="99">
        <v>1</v>
      </c>
      <c r="F24" s="99" t="s">
        <v>232</v>
      </c>
    </row>
    <row r="25" spans="2:36" ht="19.5" hidden="1" outlineLevel="1"/>
    <row r="26" spans="2:36" ht="19.5" hidden="1" outlineLevel="1">
      <c r="B26" s="99" t="s">
        <v>233</v>
      </c>
    </row>
    <row r="27" spans="2:36" ht="19.5" hidden="1" outlineLevel="1">
      <c r="B27" s="99" t="s">
        <v>234</v>
      </c>
      <c r="C27" s="99" t="s">
        <v>235</v>
      </c>
      <c r="D27" s="99" t="s">
        <v>236</v>
      </c>
      <c r="E27" s="99">
        <v>6</v>
      </c>
      <c r="F27" s="99" t="s">
        <v>237</v>
      </c>
    </row>
    <row r="28" spans="2:36" ht="19.5" hidden="1" outlineLevel="1"/>
    <row r="29" spans="2:36" ht="19.5" hidden="1" outlineLevel="1">
      <c r="B29" s="99" t="s">
        <v>205</v>
      </c>
    </row>
    <row r="30" spans="2:36" ht="19.5" hidden="1" outlineLevel="1">
      <c r="B30" s="99" t="s">
        <v>206</v>
      </c>
      <c r="C30" s="99" t="s">
        <v>207</v>
      </c>
      <c r="D30" s="99" t="s">
        <v>208</v>
      </c>
      <c r="E30" s="99">
        <v>4</v>
      </c>
      <c r="F30" s="99" t="s">
        <v>209</v>
      </c>
    </row>
    <row r="31" spans="2:36" ht="19.5" hidden="1" outlineLevel="1">
      <c r="B31" s="99" t="s">
        <v>210</v>
      </c>
      <c r="C31" s="99" t="s">
        <v>211</v>
      </c>
      <c r="D31" s="99" t="s">
        <v>212</v>
      </c>
      <c r="E31" s="99">
        <v>2</v>
      </c>
      <c r="F31" s="99" t="s">
        <v>213</v>
      </c>
    </row>
    <row r="32" spans="2:36" ht="19.5" hidden="1" outlineLevel="1">
      <c r="B32" s="99" t="s">
        <v>214</v>
      </c>
      <c r="C32" s="99" t="s">
        <v>215</v>
      </c>
      <c r="D32" s="99" t="s">
        <v>216</v>
      </c>
      <c r="E32" s="99">
        <v>18</v>
      </c>
      <c r="F32" s="99" t="s">
        <v>217</v>
      </c>
    </row>
    <row r="33" spans="2:7" ht="19.5" hidden="1" outlineLevel="1">
      <c r="B33" s="99" t="s">
        <v>218</v>
      </c>
      <c r="C33" s="99" t="s">
        <v>219</v>
      </c>
      <c r="D33" s="99" t="s">
        <v>220</v>
      </c>
      <c r="E33" s="99">
        <v>4</v>
      </c>
      <c r="F33" s="99" t="s">
        <v>221</v>
      </c>
    </row>
    <row r="34" spans="2:7" ht="19.5" hidden="1" outlineLevel="1"/>
    <row r="35" spans="2:7" ht="19.5" hidden="1" outlineLevel="1">
      <c r="B35" s="99" t="s">
        <v>238</v>
      </c>
    </row>
    <row r="36" spans="2:7" ht="19.5" hidden="1" outlineLevel="1">
      <c r="B36" s="99" t="s">
        <v>239</v>
      </c>
      <c r="C36" s="99" t="s">
        <v>240</v>
      </c>
      <c r="D36" s="99" t="s">
        <v>241</v>
      </c>
      <c r="E36" s="99">
        <v>1</v>
      </c>
      <c r="F36" s="99" t="s">
        <v>242</v>
      </c>
    </row>
    <row r="37" spans="2:7" ht="19.5" hidden="1" outlineLevel="1"/>
    <row r="38" spans="2:7" ht="19.5" hidden="1" outlineLevel="1"/>
    <row r="39" spans="2:7" ht="19.5" hidden="1" outlineLevel="1"/>
    <row r="40" spans="2:7" ht="19.5" hidden="1" outlineLevel="1"/>
    <row r="41" spans="2:7" ht="19.5" collapsed="1"/>
    <row r="42" spans="2:7">
      <c r="B42" s="100" t="s">
        <v>222</v>
      </c>
      <c r="C42" s="101"/>
      <c r="D42" s="101"/>
      <c r="E42" s="101"/>
      <c r="F42" s="102"/>
      <c r="G42" s="103"/>
    </row>
    <row r="43" spans="2:7" ht="19.5" hidden="1" outlineLevel="1">
      <c r="B43" s="99" t="s">
        <v>189</v>
      </c>
      <c r="C43" s="99" t="s">
        <v>191</v>
      </c>
      <c r="D43" s="99" t="s">
        <v>223</v>
      </c>
      <c r="E43" s="99" t="s">
        <v>34</v>
      </c>
      <c r="F43" s="99" t="s">
        <v>224</v>
      </c>
    </row>
    <row r="44" spans="2:7" ht="19.5" hidden="1" outlineLevel="1"/>
    <row r="45" spans="2:7" ht="19.5" hidden="1" outlineLevel="1">
      <c r="B45" s="99" t="s">
        <v>225</v>
      </c>
    </row>
    <row r="46" spans="2:7" ht="19.5" hidden="1" outlineLevel="1">
      <c r="B46" s="99" t="s">
        <v>226</v>
      </c>
      <c r="C46" s="99" t="s">
        <v>227</v>
      </c>
      <c r="D46" s="99">
        <v>32</v>
      </c>
      <c r="E46" s="99" t="s">
        <v>228</v>
      </c>
      <c r="F46" s="99" t="s">
        <v>229</v>
      </c>
    </row>
    <row r="47" spans="2:7" ht="19.5" hidden="1" outlineLevel="1">
      <c r="B47" s="99">
        <v>32</v>
      </c>
    </row>
    <row r="48" spans="2:7" ht="19.5" hidden="1" outlineLevel="1"/>
    <row r="49" ht="19.5" hidden="1" outlineLevel="1"/>
    <row r="50" ht="19.5" collapsed="1"/>
  </sheetData>
  <mergeCells count="1">
    <mergeCell ref="B2:G6"/>
  </mergeCells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3:B38"/>
  <sheetViews>
    <sheetView workbookViewId="0"/>
  </sheetViews>
  <sheetFormatPr defaultRowHeight="12.75"/>
  <cols>
    <col min="1" max="1" width="57.85546875" style="43" customWidth="1"/>
    <col min="2" max="16384" width="9.140625" style="43"/>
  </cols>
  <sheetData>
    <row r="3" spans="1:2">
      <c r="A3" s="42" t="s">
        <v>68</v>
      </c>
      <c r="B3" s="43" t="s">
        <v>69</v>
      </c>
    </row>
    <row r="4" spans="1:2">
      <c r="A4" s="42" t="s">
        <v>70</v>
      </c>
      <c r="B4" s="43" t="s">
        <v>249</v>
      </c>
    </row>
    <row r="5" spans="1:2">
      <c r="A5" s="42" t="s">
        <v>71</v>
      </c>
      <c r="B5" s="43" t="s">
        <v>72</v>
      </c>
    </row>
    <row r="6" spans="1:2">
      <c r="A6" s="42" t="s">
        <v>73</v>
      </c>
      <c r="B6" s="43" t="s">
        <v>74</v>
      </c>
    </row>
    <row r="7" spans="1:2">
      <c r="A7" s="42" t="s">
        <v>52</v>
      </c>
      <c r="B7" s="43" t="s">
        <v>248</v>
      </c>
    </row>
    <row r="8" spans="1:2">
      <c r="A8" s="42" t="s">
        <v>75</v>
      </c>
      <c r="B8" s="43" t="s">
        <v>106</v>
      </c>
    </row>
    <row r="9" spans="1:2">
      <c r="A9" s="42" t="s">
        <v>80</v>
      </c>
      <c r="B9" s="43" t="s">
        <v>91</v>
      </c>
    </row>
    <row r="10" spans="1:2">
      <c r="A10" s="42" t="s">
        <v>250</v>
      </c>
      <c r="B10" s="43" t="s">
        <v>256</v>
      </c>
    </row>
    <row r="11" spans="1:2">
      <c r="A11" s="42" t="s">
        <v>251</v>
      </c>
      <c r="B11" s="43" t="s">
        <v>257</v>
      </c>
    </row>
    <row r="12" spans="1:2">
      <c r="A12" s="42" t="s">
        <v>252</v>
      </c>
    </row>
    <row r="13" spans="1:2">
      <c r="A13" s="42" t="s">
        <v>253</v>
      </c>
      <c r="B13" s="43" t="s">
        <v>258</v>
      </c>
    </row>
    <row r="14" spans="1:2">
      <c r="A14" s="42" t="s">
        <v>254</v>
      </c>
      <c r="B14" s="43" t="s">
        <v>259</v>
      </c>
    </row>
    <row r="15" spans="1:2">
      <c r="A15" s="42" t="s">
        <v>255</v>
      </c>
      <c r="B15" s="43" t="s">
        <v>260</v>
      </c>
    </row>
    <row r="18" spans="1:1">
      <c r="A18" s="44" t="s">
        <v>37</v>
      </c>
    </row>
    <row r="19" spans="1:1">
      <c r="A19" s="44" t="s">
        <v>38</v>
      </c>
    </row>
    <row r="20" spans="1:1">
      <c r="A20" s="44" t="s">
        <v>76</v>
      </c>
    </row>
    <row r="21" spans="1:1">
      <c r="A21" s="44" t="s">
        <v>77</v>
      </c>
    </row>
    <row r="22" spans="1:1">
      <c r="A22" s="44" t="s">
        <v>78</v>
      </c>
    </row>
    <row r="23" spans="1:1">
      <c r="A23" s="44" t="s">
        <v>39</v>
      </c>
    </row>
    <row r="24" spans="1:1">
      <c r="A24" s="44" t="s">
        <v>79</v>
      </c>
    </row>
    <row r="26" spans="1:1">
      <c r="A26" s="42" t="s">
        <v>83</v>
      </c>
    </row>
    <row r="27" spans="1:1">
      <c r="A27" s="42" t="s">
        <v>84</v>
      </c>
    </row>
    <row r="28" spans="1:1">
      <c r="A28" s="42" t="s">
        <v>85</v>
      </c>
    </row>
    <row r="29" spans="1:1">
      <c r="A29" s="42" t="s">
        <v>86</v>
      </c>
    </row>
    <row r="30" spans="1:1">
      <c r="A30" s="42" t="s">
        <v>87</v>
      </c>
    </row>
    <row r="31" spans="1:1">
      <c r="A31" s="42" t="s">
        <v>88</v>
      </c>
    </row>
    <row r="32" spans="1:1">
      <c r="A32" s="42" t="s">
        <v>82</v>
      </c>
    </row>
    <row r="33" spans="1:1">
      <c r="A33" s="43" t="s">
        <v>261</v>
      </c>
    </row>
    <row r="34" spans="1:1">
      <c r="A34" s="43" t="s">
        <v>262</v>
      </c>
    </row>
    <row r="35" spans="1:1">
      <c r="A35" s="43" t="s">
        <v>263</v>
      </c>
    </row>
    <row r="36" spans="1:1">
      <c r="A36" s="43" t="s">
        <v>264</v>
      </c>
    </row>
    <row r="37" spans="1:1">
      <c r="A37" s="43" t="s">
        <v>265</v>
      </c>
    </row>
    <row r="38" spans="1:1">
      <c r="A38" s="43" t="s">
        <v>266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2:T220"/>
  <sheetViews>
    <sheetView tabSelected="1" workbookViewId="0">
      <selection activeCell="G234" sqref="G234"/>
    </sheetView>
  </sheetViews>
  <sheetFormatPr defaultColWidth="9.140625" defaultRowHeight="15"/>
  <cols>
    <col min="1" max="1" width="9.140625" style="3"/>
    <col min="2" max="2" width="11.28515625" style="3" customWidth="1"/>
    <col min="3" max="3" width="16.42578125" style="3" customWidth="1"/>
    <col min="4" max="4" width="13" style="3" hidden="1" customWidth="1"/>
    <col min="5" max="5" width="20" style="3" hidden="1" customWidth="1"/>
    <col min="6" max="6" width="15.140625" style="36" hidden="1" customWidth="1"/>
    <col min="7" max="7" width="60.7109375" style="4" customWidth="1"/>
    <col min="8" max="8" width="12.5703125" style="3" hidden="1" customWidth="1"/>
    <col min="9" max="9" width="11.85546875" style="32" hidden="1" customWidth="1"/>
    <col min="10" max="10" width="14.85546875" style="89" hidden="1" customWidth="1"/>
    <col min="11" max="11" width="31.28515625" style="89" hidden="1" customWidth="1"/>
    <col min="12" max="12" width="16" style="32" customWidth="1"/>
    <col min="13" max="13" width="11.42578125" style="32" hidden="1" customWidth="1"/>
    <col min="14" max="14" width="9.7109375" style="32" hidden="1" customWidth="1"/>
    <col min="15" max="15" width="15.7109375" style="32" customWidth="1"/>
    <col min="16" max="16" width="16.42578125" style="2" customWidth="1"/>
    <col min="17" max="18" width="14" style="3" bestFit="1" customWidth="1"/>
    <col min="19" max="19" width="9.140625" style="3" customWidth="1"/>
    <col min="20" max="20" width="9.140625" style="3"/>
    <col min="21" max="21" width="10.140625" style="3" bestFit="1" customWidth="1"/>
    <col min="22" max="16384" width="9.140625" style="3"/>
  </cols>
  <sheetData>
    <row r="2" spans="2:19">
      <c r="B2" s="184"/>
      <c r="C2" s="184"/>
      <c r="G2" s="185"/>
      <c r="H2" s="186"/>
      <c r="I2" s="187"/>
      <c r="J2" s="191"/>
      <c r="K2" s="191"/>
      <c r="L2" s="190"/>
      <c r="M2" s="190"/>
      <c r="N2" s="190"/>
      <c r="O2" s="190"/>
      <c r="P2" s="7"/>
      <c r="Q2" s="6"/>
      <c r="R2" s="6"/>
      <c r="S2" s="6"/>
    </row>
    <row r="3" spans="2:19" ht="15.75">
      <c r="B3" s="98"/>
      <c r="C3" s="98"/>
      <c r="G3" s="192"/>
      <c r="H3" s="193"/>
      <c r="I3" s="194"/>
      <c r="J3" s="198"/>
      <c r="K3" s="198"/>
      <c r="L3" s="197"/>
      <c r="M3" s="197"/>
      <c r="N3" s="197"/>
      <c r="O3" s="197"/>
      <c r="P3" s="7"/>
      <c r="Q3" s="6"/>
      <c r="R3" s="6"/>
      <c r="S3" s="6"/>
    </row>
    <row r="4" spans="2:19">
      <c r="B4" s="199"/>
      <c r="C4" s="199"/>
      <c r="G4" s="185"/>
      <c r="H4" s="186"/>
      <c r="I4" s="200"/>
      <c r="J4" s="191"/>
      <c r="K4" s="191"/>
      <c r="L4" s="190"/>
      <c r="M4" s="190"/>
      <c r="N4" s="190"/>
      <c r="O4" s="190"/>
      <c r="P4" s="7"/>
      <c r="Q4" s="6"/>
      <c r="R4" s="6"/>
      <c r="S4" s="6"/>
    </row>
    <row r="5" spans="2:19" ht="18">
      <c r="B5" s="252" t="s">
        <v>945</v>
      </c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7"/>
      <c r="Q5" s="6"/>
      <c r="R5" s="6"/>
      <c r="S5" s="6"/>
    </row>
    <row r="6" spans="2:19">
      <c r="B6" s="201" t="s">
        <v>43</v>
      </c>
      <c r="C6" s="231" t="s">
        <v>587</v>
      </c>
      <c r="D6" s="231"/>
      <c r="E6" s="231"/>
      <c r="F6" s="231"/>
      <c r="G6" s="233"/>
      <c r="H6" s="231"/>
      <c r="I6" s="231"/>
      <c r="J6" s="233"/>
      <c r="K6" s="232"/>
      <c r="L6" s="253" t="s">
        <v>30</v>
      </c>
      <c r="M6" s="253"/>
      <c r="N6" s="253"/>
      <c r="O6" s="254"/>
      <c r="P6" s="7"/>
      <c r="Q6" s="6"/>
      <c r="R6" s="6"/>
      <c r="S6" s="6"/>
    </row>
    <row r="7" spans="2:19">
      <c r="B7" s="202" t="s">
        <v>44</v>
      </c>
      <c r="C7" s="231" t="s">
        <v>82</v>
      </c>
      <c r="D7" s="231"/>
      <c r="E7" s="231"/>
      <c r="F7" s="231"/>
      <c r="G7" s="233"/>
      <c r="H7" s="231"/>
      <c r="I7" s="231"/>
      <c r="J7" s="233"/>
      <c r="K7" s="232"/>
      <c r="L7" s="255"/>
      <c r="M7" s="255"/>
      <c r="N7" s="255"/>
      <c r="O7" s="256"/>
      <c r="P7" s="7"/>
    </row>
    <row r="8" spans="2:19" ht="15" customHeight="1">
      <c r="B8" s="201" t="s">
        <v>45</v>
      </c>
      <c r="C8" s="203" t="s">
        <v>585</v>
      </c>
      <c r="D8" s="203"/>
      <c r="E8" s="203"/>
      <c r="F8" s="203"/>
      <c r="G8" s="234"/>
      <c r="H8" s="203"/>
      <c r="I8" s="203"/>
      <c r="J8" s="234"/>
      <c r="K8" s="257"/>
      <c r="L8" s="258"/>
      <c r="M8" s="258"/>
      <c r="N8" s="258"/>
      <c r="O8" s="259"/>
      <c r="P8" s="7"/>
    </row>
    <row r="9" spans="2:19">
      <c r="B9" s="202" t="s">
        <v>23</v>
      </c>
      <c r="C9" s="204">
        <v>0.2881986483454233</v>
      </c>
      <c r="D9" s="202" t="s">
        <v>643</v>
      </c>
      <c r="F9" s="204">
        <v>0.1665303579205224</v>
      </c>
      <c r="G9" s="206"/>
      <c r="H9" s="205"/>
      <c r="I9" s="205"/>
      <c r="J9" s="206"/>
      <c r="K9" s="260"/>
      <c r="L9" s="261"/>
      <c r="M9" s="261"/>
      <c r="N9" s="261"/>
      <c r="O9" s="262"/>
      <c r="P9" s="7"/>
    </row>
    <row r="10" spans="2:19" ht="21" hidden="1">
      <c r="B10" s="202" t="s">
        <v>46</v>
      </c>
      <c r="C10" s="207" t="s">
        <v>668</v>
      </c>
      <c r="D10" s="208"/>
      <c r="E10" s="208"/>
      <c r="F10" s="209"/>
      <c r="G10" s="210"/>
      <c r="H10" s="176"/>
      <c r="I10" s="211"/>
      <c r="J10" s="212"/>
      <c r="K10" s="212"/>
      <c r="L10" s="226" t="s">
        <v>440</v>
      </c>
      <c r="M10" s="212" t="s">
        <v>29</v>
      </c>
      <c r="N10" s="227">
        <v>45028</v>
      </c>
      <c r="O10" s="213">
        <v>45028</v>
      </c>
      <c r="P10" s="7"/>
      <c r="Q10" s="6"/>
      <c r="R10" s="6"/>
      <c r="S10" s="6"/>
    </row>
    <row r="11" spans="2:19" hidden="1">
      <c r="B11" s="214" t="s">
        <v>47</v>
      </c>
      <c r="C11" s="215" t="s">
        <v>667</v>
      </c>
      <c r="D11" s="216"/>
      <c r="E11" s="216"/>
      <c r="F11" s="217"/>
      <c r="G11" s="218"/>
      <c r="H11" s="219"/>
      <c r="I11" s="220"/>
      <c r="J11" s="219"/>
      <c r="K11" s="219"/>
      <c r="L11" s="219" t="s">
        <v>439</v>
      </c>
      <c r="M11" s="219" t="s">
        <v>48</v>
      </c>
      <c r="N11" s="220" t="s">
        <v>438</v>
      </c>
      <c r="O11" s="221" t="s">
        <v>504</v>
      </c>
      <c r="P11" s="7"/>
      <c r="Q11" s="6"/>
      <c r="R11" s="6"/>
      <c r="S11" s="6"/>
    </row>
    <row r="12" spans="2:19" ht="33" hidden="1" customHeight="1">
      <c r="B12" s="222" t="s">
        <v>27</v>
      </c>
      <c r="C12" s="222" t="s">
        <v>35</v>
      </c>
      <c r="D12" s="222" t="s">
        <v>33</v>
      </c>
      <c r="E12" s="222" t="s">
        <v>128</v>
      </c>
      <c r="F12" s="222" t="s">
        <v>24</v>
      </c>
      <c r="G12" s="222" t="s">
        <v>34</v>
      </c>
      <c r="H12" s="222" t="s">
        <v>25</v>
      </c>
      <c r="I12" s="223" t="s">
        <v>26</v>
      </c>
      <c r="J12" s="224" t="s">
        <v>367</v>
      </c>
      <c r="K12" s="224" t="s">
        <v>368</v>
      </c>
      <c r="L12" s="225" t="s">
        <v>369</v>
      </c>
      <c r="M12" s="225" t="s">
        <v>372</v>
      </c>
      <c r="N12" s="225" t="s">
        <v>371</v>
      </c>
      <c r="O12" s="225" t="s">
        <v>370</v>
      </c>
      <c r="P12" s="6"/>
      <c r="Q12" s="6"/>
      <c r="R12" s="6"/>
    </row>
    <row r="13" spans="2:19">
      <c r="B13" s="222"/>
      <c r="C13" s="222"/>
      <c r="D13" s="222"/>
      <c r="E13" s="222"/>
      <c r="F13" s="222"/>
      <c r="G13" s="222"/>
      <c r="H13" s="222"/>
      <c r="I13" s="223"/>
      <c r="J13" s="224"/>
      <c r="K13" s="224"/>
      <c r="L13" s="225"/>
      <c r="M13" s="225"/>
      <c r="N13" s="225"/>
      <c r="O13" s="225"/>
      <c r="P13" s="6"/>
      <c r="Q13" s="6"/>
      <c r="R13" s="6"/>
    </row>
    <row r="14" spans="2:19">
      <c r="B14" s="159">
        <v>1</v>
      </c>
      <c r="C14" s="65"/>
      <c r="D14" s="65"/>
      <c r="E14" s="65"/>
      <c r="F14" s="65"/>
      <c r="G14" s="65" t="s">
        <v>470</v>
      </c>
      <c r="H14" s="65"/>
      <c r="I14" s="65"/>
      <c r="J14" s="65"/>
      <c r="K14" s="65"/>
      <c r="L14" s="65"/>
      <c r="M14" s="65"/>
      <c r="N14" s="65"/>
      <c r="O14" s="248"/>
      <c r="P14" s="6"/>
      <c r="Q14" s="6"/>
      <c r="R14" s="6"/>
    </row>
    <row r="15" spans="2:19" hidden="1">
      <c r="B15" s="165" t="s">
        <v>447</v>
      </c>
      <c r="C15" s="165" t="s">
        <v>36</v>
      </c>
      <c r="D15" s="165" t="s">
        <v>38</v>
      </c>
      <c r="E15" s="35" t="s">
        <v>447</v>
      </c>
      <c r="F15" s="229">
        <v>101000101</v>
      </c>
      <c r="G15" s="167" t="s">
        <v>669</v>
      </c>
      <c r="H15" s="182" t="s">
        <v>28</v>
      </c>
      <c r="I15" s="34">
        <v>8</v>
      </c>
      <c r="J15" s="168">
        <v>402.18</v>
      </c>
      <c r="K15" s="168">
        <v>532.20000000000005</v>
      </c>
      <c r="L15" s="33">
        <v>518.08000000000004</v>
      </c>
      <c r="M15" s="33" t="e">
        <v>#REF!</v>
      </c>
      <c r="N15" s="33" t="e">
        <v>#REF!</v>
      </c>
      <c r="O15" s="33">
        <v>4144.6400000000003</v>
      </c>
      <c r="P15" s="6"/>
      <c r="Q15" s="6"/>
      <c r="R15" s="6"/>
    </row>
    <row r="16" spans="2:19" ht="36" hidden="1">
      <c r="B16" s="165" t="s">
        <v>509</v>
      </c>
      <c r="C16" s="165" t="s">
        <v>36</v>
      </c>
      <c r="D16" s="165" t="s">
        <v>38</v>
      </c>
      <c r="E16" s="35" t="s">
        <v>509</v>
      </c>
      <c r="F16" s="229">
        <v>101000210</v>
      </c>
      <c r="G16" s="167" t="s">
        <v>670</v>
      </c>
      <c r="H16" s="182" t="s">
        <v>671</v>
      </c>
      <c r="I16" s="34">
        <v>3</v>
      </c>
      <c r="J16" s="168">
        <v>619.53</v>
      </c>
      <c r="K16" s="168">
        <v>648.42999999999995</v>
      </c>
      <c r="L16" s="33">
        <v>798.07</v>
      </c>
      <c r="M16" s="33" t="e">
        <v>#REF!</v>
      </c>
      <c r="N16" s="33" t="e">
        <v>#REF!</v>
      </c>
      <c r="O16" s="33">
        <v>2394.21</v>
      </c>
      <c r="P16" s="6"/>
      <c r="Q16" s="6"/>
      <c r="R16" s="6"/>
    </row>
    <row r="17" spans="2:20" hidden="1">
      <c r="B17" s="222"/>
      <c r="C17" s="222"/>
      <c r="D17" s="222"/>
      <c r="E17" s="222"/>
      <c r="F17" s="222"/>
      <c r="G17" s="222"/>
      <c r="H17" s="222"/>
      <c r="I17" s="172"/>
      <c r="J17" s="173" t="s">
        <v>672</v>
      </c>
      <c r="K17" s="173"/>
      <c r="L17" s="174"/>
      <c r="M17" s="175"/>
      <c r="N17" s="175" t="e">
        <v>#REF!</v>
      </c>
      <c r="O17" s="175">
        <v>6538.85</v>
      </c>
      <c r="P17" s="6"/>
      <c r="Q17" s="6"/>
      <c r="R17" s="6"/>
    </row>
    <row r="18" spans="2:20">
      <c r="B18" s="159">
        <v>2</v>
      </c>
      <c r="C18" s="159"/>
      <c r="D18" s="159"/>
      <c r="E18" s="159"/>
      <c r="F18" s="160"/>
      <c r="G18" s="65" t="s">
        <v>354</v>
      </c>
      <c r="H18" s="161"/>
      <c r="I18" s="162"/>
      <c r="J18" s="163"/>
      <c r="K18" s="163"/>
      <c r="L18" s="162"/>
      <c r="M18" s="162"/>
      <c r="N18" s="162"/>
      <c r="O18" s="251"/>
      <c r="P18" s="6"/>
      <c r="Q18" s="6"/>
      <c r="R18" s="6"/>
      <c r="T18" s="5"/>
    </row>
    <row r="19" spans="2:20" ht="24" hidden="1">
      <c r="B19" s="165" t="s">
        <v>497</v>
      </c>
      <c r="C19" s="165" t="s">
        <v>36</v>
      </c>
      <c r="D19" s="165" t="s">
        <v>38</v>
      </c>
      <c r="E19" s="35" t="s">
        <v>497</v>
      </c>
      <c r="F19" s="166">
        <v>201002045</v>
      </c>
      <c r="G19" s="167" t="s">
        <v>673</v>
      </c>
      <c r="H19" s="182" t="s">
        <v>28</v>
      </c>
      <c r="I19" s="34">
        <v>11.4</v>
      </c>
      <c r="J19" s="168">
        <v>10.59</v>
      </c>
      <c r="K19" s="168">
        <v>25.14</v>
      </c>
      <c r="L19" s="33">
        <v>13.64</v>
      </c>
      <c r="M19" s="33" t="e">
        <v>#REF!</v>
      </c>
      <c r="N19" s="33" t="e">
        <v>#REF!</v>
      </c>
      <c r="O19" s="33">
        <v>155.49</v>
      </c>
      <c r="P19" s="6"/>
      <c r="Q19" s="6"/>
      <c r="R19" s="6"/>
      <c r="T19" s="5"/>
    </row>
    <row r="20" spans="2:20" ht="32.25" hidden="1" customHeight="1">
      <c r="B20" s="165" t="s">
        <v>498</v>
      </c>
      <c r="C20" s="165" t="s">
        <v>36</v>
      </c>
      <c r="D20" s="165" t="s">
        <v>37</v>
      </c>
      <c r="E20" s="35" t="s">
        <v>498</v>
      </c>
      <c r="F20" s="166">
        <v>97622</v>
      </c>
      <c r="G20" s="167" t="s">
        <v>674</v>
      </c>
      <c r="H20" s="182" t="s">
        <v>520</v>
      </c>
      <c r="I20" s="34">
        <v>3.891</v>
      </c>
      <c r="J20" s="168" t="s">
        <v>675</v>
      </c>
      <c r="K20" s="168" t="s">
        <v>676</v>
      </c>
      <c r="L20" s="33">
        <v>57.14</v>
      </c>
      <c r="M20" s="33" t="e">
        <v>#REF!</v>
      </c>
      <c r="N20" s="33" t="e">
        <v>#REF!</v>
      </c>
      <c r="O20" s="33">
        <v>222.33</v>
      </c>
      <c r="P20" s="6"/>
      <c r="Q20" s="6"/>
      <c r="R20" s="6"/>
      <c r="T20" s="5"/>
    </row>
    <row r="21" spans="2:20" ht="24" hidden="1">
      <c r="B21" s="165" t="s">
        <v>506</v>
      </c>
      <c r="C21" s="165" t="s">
        <v>36</v>
      </c>
      <c r="D21" s="165" t="s">
        <v>37</v>
      </c>
      <c r="E21" s="35" t="s">
        <v>506</v>
      </c>
      <c r="F21" s="166">
        <v>97644</v>
      </c>
      <c r="G21" s="167" t="s">
        <v>677</v>
      </c>
      <c r="H21" s="182" t="s">
        <v>28</v>
      </c>
      <c r="I21" s="34">
        <v>7.5600000000000005</v>
      </c>
      <c r="J21" s="168" t="s">
        <v>678</v>
      </c>
      <c r="K21" s="168" t="s">
        <v>679</v>
      </c>
      <c r="L21" s="33">
        <v>9.23</v>
      </c>
      <c r="M21" s="33" t="e">
        <v>#REF!</v>
      </c>
      <c r="N21" s="33" t="e">
        <v>#REF!</v>
      </c>
      <c r="O21" s="33">
        <v>69.77</v>
      </c>
      <c r="P21" s="6"/>
      <c r="Q21" s="6"/>
      <c r="R21" s="6"/>
      <c r="T21" s="5"/>
    </row>
    <row r="22" spans="2:20" ht="24" hidden="1">
      <c r="B22" s="165" t="s">
        <v>508</v>
      </c>
      <c r="C22" s="165" t="s">
        <v>36</v>
      </c>
      <c r="D22" s="165" t="s">
        <v>37</v>
      </c>
      <c r="E22" s="35" t="s">
        <v>508</v>
      </c>
      <c r="F22" s="166">
        <v>97633</v>
      </c>
      <c r="G22" s="167" t="s">
        <v>680</v>
      </c>
      <c r="H22" s="182" t="s">
        <v>28</v>
      </c>
      <c r="I22" s="34">
        <v>36.340000000000003</v>
      </c>
      <c r="J22" s="168" t="s">
        <v>681</v>
      </c>
      <c r="K22" s="168" t="s">
        <v>682</v>
      </c>
      <c r="L22" s="33">
        <v>22.71</v>
      </c>
      <c r="M22" s="33" t="e">
        <v>#REF!</v>
      </c>
      <c r="N22" s="33" t="e">
        <v>#REF!</v>
      </c>
      <c r="O22" s="33">
        <v>825.28</v>
      </c>
      <c r="P22" s="6"/>
      <c r="Q22" s="6"/>
      <c r="R22" s="6"/>
      <c r="T22" s="5"/>
    </row>
    <row r="23" spans="2:20" ht="24" hidden="1">
      <c r="B23" s="165" t="s">
        <v>510</v>
      </c>
      <c r="C23" s="165" t="s">
        <v>36</v>
      </c>
      <c r="D23" s="165" t="s">
        <v>37</v>
      </c>
      <c r="E23" s="35" t="s">
        <v>510</v>
      </c>
      <c r="F23" s="166">
        <v>97632</v>
      </c>
      <c r="G23" s="167" t="s">
        <v>683</v>
      </c>
      <c r="H23" s="182" t="s">
        <v>619</v>
      </c>
      <c r="I23" s="34">
        <v>45.8</v>
      </c>
      <c r="J23" s="168" t="s">
        <v>684</v>
      </c>
      <c r="K23" s="168" t="s">
        <v>685</v>
      </c>
      <c r="L23" s="33">
        <v>2.58</v>
      </c>
      <c r="M23" s="33" t="e">
        <v>#REF!</v>
      </c>
      <c r="N23" s="33" t="e">
        <v>#REF!</v>
      </c>
      <c r="O23" s="33">
        <v>118.16</v>
      </c>
      <c r="P23" s="6"/>
      <c r="Q23" s="6"/>
      <c r="R23" s="6"/>
      <c r="T23" s="5"/>
    </row>
    <row r="24" spans="2:20" ht="24" hidden="1">
      <c r="B24" s="165" t="s">
        <v>511</v>
      </c>
      <c r="C24" s="165" t="s">
        <v>36</v>
      </c>
      <c r="D24" s="165" t="s">
        <v>38</v>
      </c>
      <c r="E24" s="35" t="s">
        <v>511</v>
      </c>
      <c r="F24" s="166">
        <v>201002046</v>
      </c>
      <c r="G24" s="167" t="s">
        <v>686</v>
      </c>
      <c r="H24" s="182" t="s">
        <v>28</v>
      </c>
      <c r="I24" s="34">
        <v>3.6350000000000002</v>
      </c>
      <c r="J24" s="168">
        <v>24.89</v>
      </c>
      <c r="K24" s="168">
        <v>197.56</v>
      </c>
      <c r="L24" s="33">
        <v>32.06</v>
      </c>
      <c r="M24" s="33" t="e">
        <v>#REF!</v>
      </c>
      <c r="N24" s="33" t="e">
        <v>#REF!</v>
      </c>
      <c r="O24" s="33">
        <v>116.53</v>
      </c>
      <c r="P24" s="6"/>
      <c r="Q24" s="6"/>
      <c r="R24" s="6"/>
      <c r="T24" s="5"/>
    </row>
    <row r="25" spans="2:20" ht="24" hidden="1">
      <c r="B25" s="165" t="s">
        <v>512</v>
      </c>
      <c r="C25" s="165" t="s">
        <v>36</v>
      </c>
      <c r="D25" s="165" t="s">
        <v>37</v>
      </c>
      <c r="E25" s="35" t="s">
        <v>512</v>
      </c>
      <c r="F25" s="166">
        <v>97631</v>
      </c>
      <c r="G25" s="167" t="s">
        <v>687</v>
      </c>
      <c r="H25" s="182" t="s">
        <v>28</v>
      </c>
      <c r="I25" s="34">
        <v>98.31</v>
      </c>
      <c r="J25" s="168" t="s">
        <v>688</v>
      </c>
      <c r="K25" s="168" t="s">
        <v>689</v>
      </c>
      <c r="L25" s="33">
        <v>3.32</v>
      </c>
      <c r="M25" s="33" t="e">
        <v>#REF!</v>
      </c>
      <c r="N25" s="33" t="e">
        <v>#REF!</v>
      </c>
      <c r="O25" s="33">
        <v>326.38</v>
      </c>
      <c r="P25" s="6"/>
      <c r="Q25" s="6"/>
      <c r="R25" s="6"/>
      <c r="T25" s="5"/>
    </row>
    <row r="26" spans="2:20" hidden="1">
      <c r="B26" s="165" t="s">
        <v>513</v>
      </c>
      <c r="C26" s="165" t="s">
        <v>36</v>
      </c>
      <c r="D26" s="165" t="s">
        <v>38</v>
      </c>
      <c r="E26" s="35" t="s">
        <v>513</v>
      </c>
      <c r="F26" s="166">
        <v>201002134</v>
      </c>
      <c r="G26" s="167" t="s">
        <v>690</v>
      </c>
      <c r="H26" s="182" t="s">
        <v>92</v>
      </c>
      <c r="I26" s="34">
        <v>5</v>
      </c>
      <c r="J26" s="168">
        <v>66.290000000000006</v>
      </c>
      <c r="K26" s="168">
        <v>74.569999999999993</v>
      </c>
      <c r="L26" s="33">
        <v>85.39</v>
      </c>
      <c r="M26" s="33" t="e">
        <v>#REF!</v>
      </c>
      <c r="N26" s="33" t="e">
        <v>#REF!</v>
      </c>
      <c r="O26" s="33">
        <v>426.95</v>
      </c>
      <c r="P26" s="6"/>
      <c r="Q26" s="6"/>
      <c r="R26" s="6"/>
      <c r="T26" s="5"/>
    </row>
    <row r="27" spans="2:20" ht="24" hidden="1">
      <c r="B27" s="165" t="s">
        <v>514</v>
      </c>
      <c r="C27" s="165" t="s">
        <v>36</v>
      </c>
      <c r="D27" s="165" t="s">
        <v>37</v>
      </c>
      <c r="E27" s="35" t="s">
        <v>514</v>
      </c>
      <c r="F27" s="166">
        <v>97665</v>
      </c>
      <c r="G27" s="167" t="s">
        <v>691</v>
      </c>
      <c r="H27" s="182" t="s">
        <v>92</v>
      </c>
      <c r="I27" s="34">
        <v>10</v>
      </c>
      <c r="J27" s="168" t="s">
        <v>692</v>
      </c>
      <c r="K27" s="168" t="s">
        <v>693</v>
      </c>
      <c r="L27" s="33">
        <v>1.32</v>
      </c>
      <c r="M27" s="33" t="e">
        <v>#REF!</v>
      </c>
      <c r="N27" s="33" t="e">
        <v>#REF!</v>
      </c>
      <c r="O27" s="33">
        <v>13.2</v>
      </c>
      <c r="P27" s="6"/>
      <c r="Q27" s="6"/>
      <c r="R27" s="6"/>
      <c r="T27" s="5"/>
    </row>
    <row r="28" spans="2:20" hidden="1">
      <c r="B28" s="165" t="s">
        <v>515</v>
      </c>
      <c r="C28" s="165" t="s">
        <v>36</v>
      </c>
      <c r="D28" s="165" t="s">
        <v>78</v>
      </c>
      <c r="E28" s="35" t="s">
        <v>515</v>
      </c>
      <c r="F28" s="166">
        <v>22325</v>
      </c>
      <c r="G28" s="167" t="s">
        <v>519</v>
      </c>
      <c r="H28" s="182" t="s">
        <v>92</v>
      </c>
      <c r="I28" s="34">
        <v>1</v>
      </c>
      <c r="J28" s="168">
        <v>84.48</v>
      </c>
      <c r="K28" s="168">
        <v>0</v>
      </c>
      <c r="L28" s="33">
        <v>108.82</v>
      </c>
      <c r="M28" s="33" t="e">
        <v>#REF!</v>
      </c>
      <c r="N28" s="33" t="e">
        <v>#REF!</v>
      </c>
      <c r="O28" s="33">
        <v>108.82</v>
      </c>
      <c r="P28" s="6"/>
      <c r="Q28" s="6"/>
      <c r="R28" s="6"/>
      <c r="T28" s="5"/>
    </row>
    <row r="29" spans="2:20" ht="24" hidden="1">
      <c r="B29" s="165" t="s">
        <v>516</v>
      </c>
      <c r="C29" s="165" t="s">
        <v>36</v>
      </c>
      <c r="D29" s="165" t="s">
        <v>37</v>
      </c>
      <c r="E29" s="35" t="s">
        <v>516</v>
      </c>
      <c r="F29" s="166">
        <v>97660</v>
      </c>
      <c r="G29" s="167" t="s">
        <v>694</v>
      </c>
      <c r="H29" s="182" t="s">
        <v>92</v>
      </c>
      <c r="I29" s="34">
        <v>15</v>
      </c>
      <c r="J29" s="168" t="s">
        <v>695</v>
      </c>
      <c r="K29" s="168" t="s">
        <v>696</v>
      </c>
      <c r="L29" s="33">
        <v>0.68</v>
      </c>
      <c r="M29" s="33" t="e">
        <v>#REF!</v>
      </c>
      <c r="N29" s="33" t="e">
        <v>#REF!</v>
      </c>
      <c r="O29" s="33">
        <v>10.199999999999999</v>
      </c>
      <c r="P29" s="6"/>
      <c r="Q29" s="242">
        <v>17.427199999999999</v>
      </c>
      <c r="R29" s="6"/>
      <c r="T29" s="5"/>
    </row>
    <row r="30" spans="2:20" ht="24" hidden="1">
      <c r="B30" s="165" t="s">
        <v>517</v>
      </c>
      <c r="C30" s="165" t="s">
        <v>36</v>
      </c>
      <c r="D30" s="165" t="s">
        <v>37</v>
      </c>
      <c r="E30" s="35" t="s">
        <v>517</v>
      </c>
      <c r="F30" s="166">
        <v>97661</v>
      </c>
      <c r="G30" s="167" t="s">
        <v>697</v>
      </c>
      <c r="H30" s="182" t="s">
        <v>619</v>
      </c>
      <c r="I30" s="34">
        <v>350</v>
      </c>
      <c r="J30" s="168" t="s">
        <v>698</v>
      </c>
      <c r="K30" s="168" t="s">
        <v>699</v>
      </c>
      <c r="L30" s="33">
        <v>0.69</v>
      </c>
      <c r="M30" s="33" t="e">
        <v>#REF!</v>
      </c>
      <c r="N30" s="33" t="e">
        <v>#REF!</v>
      </c>
      <c r="O30" s="33">
        <v>241.5</v>
      </c>
      <c r="P30" s="6"/>
      <c r="Q30" s="6"/>
      <c r="R30" s="6"/>
      <c r="T30" s="5"/>
    </row>
    <row r="31" spans="2:20" ht="24" hidden="1">
      <c r="B31" s="165" t="s">
        <v>518</v>
      </c>
      <c r="C31" s="165" t="s">
        <v>36</v>
      </c>
      <c r="D31" s="165" t="s">
        <v>39</v>
      </c>
      <c r="E31" s="35" t="s">
        <v>518</v>
      </c>
      <c r="F31" s="166" t="s">
        <v>521</v>
      </c>
      <c r="G31" s="167" t="s">
        <v>528</v>
      </c>
      <c r="H31" s="182" t="s">
        <v>520</v>
      </c>
      <c r="I31" s="34">
        <v>16.559999999999999</v>
      </c>
      <c r="J31" s="241">
        <v>25.56</v>
      </c>
      <c r="K31" s="168">
        <v>0</v>
      </c>
      <c r="L31" s="33">
        <v>32.92</v>
      </c>
      <c r="M31" s="33" t="e">
        <v>#REF!</v>
      </c>
      <c r="N31" s="33" t="e">
        <v>#REF!</v>
      </c>
      <c r="O31" s="33">
        <v>545.15</v>
      </c>
      <c r="P31" s="6"/>
      <c r="Q31" s="6"/>
      <c r="R31" s="6"/>
      <c r="T31" s="5"/>
    </row>
    <row r="32" spans="2:20" hidden="1">
      <c r="B32" s="165" t="s">
        <v>529</v>
      </c>
      <c r="C32" s="165" t="s">
        <v>36</v>
      </c>
      <c r="D32" s="165" t="s">
        <v>38</v>
      </c>
      <c r="E32" s="35" t="s">
        <v>529</v>
      </c>
      <c r="F32" s="166">
        <v>201002161</v>
      </c>
      <c r="G32" s="167" t="s">
        <v>700</v>
      </c>
      <c r="H32" s="182" t="s">
        <v>92</v>
      </c>
      <c r="I32" s="34">
        <v>5</v>
      </c>
      <c r="J32" s="168">
        <v>290</v>
      </c>
      <c r="K32" s="168">
        <v>280</v>
      </c>
      <c r="L32" s="33">
        <v>373.57</v>
      </c>
      <c r="M32" s="33" t="e">
        <v>#REF!</v>
      </c>
      <c r="N32" s="33" t="e">
        <v>#REF!</v>
      </c>
      <c r="O32" s="33">
        <v>1867.85</v>
      </c>
      <c r="P32" s="6"/>
      <c r="Q32" s="6"/>
      <c r="R32" s="6"/>
      <c r="T32" s="5"/>
    </row>
    <row r="33" spans="2:20" hidden="1">
      <c r="B33" s="165" t="s">
        <v>531</v>
      </c>
      <c r="C33" s="165" t="s">
        <v>36</v>
      </c>
      <c r="D33" s="165" t="s">
        <v>78</v>
      </c>
      <c r="E33" s="35" t="s">
        <v>531</v>
      </c>
      <c r="F33" s="166">
        <v>22271</v>
      </c>
      <c r="G33" s="167" t="s">
        <v>530</v>
      </c>
      <c r="H33" s="182" t="s">
        <v>92</v>
      </c>
      <c r="I33" s="34">
        <v>1</v>
      </c>
      <c r="J33" s="168">
        <v>19.28</v>
      </c>
      <c r="K33" s="168">
        <v>0</v>
      </c>
      <c r="L33" s="33">
        <v>24.83</v>
      </c>
      <c r="M33" s="33" t="e">
        <v>#REF!</v>
      </c>
      <c r="N33" s="33" t="e">
        <v>#REF!</v>
      </c>
      <c r="O33" s="33">
        <v>24.83</v>
      </c>
      <c r="P33" s="6"/>
      <c r="Q33" s="6"/>
      <c r="R33" s="6"/>
      <c r="T33" s="5"/>
    </row>
    <row r="34" spans="2:20" ht="24" hidden="1">
      <c r="B34" s="165" t="s">
        <v>559</v>
      </c>
      <c r="C34" s="165" t="s">
        <v>36</v>
      </c>
      <c r="D34" s="165" t="s">
        <v>37</v>
      </c>
      <c r="E34" s="35" t="s">
        <v>559</v>
      </c>
      <c r="F34" s="166">
        <v>98531</v>
      </c>
      <c r="G34" s="167" t="s">
        <v>701</v>
      </c>
      <c r="H34" s="182" t="s">
        <v>92</v>
      </c>
      <c r="I34" s="34">
        <v>2</v>
      </c>
      <c r="J34" s="168" t="s">
        <v>702</v>
      </c>
      <c r="K34" s="168" t="s">
        <v>703</v>
      </c>
      <c r="L34" s="33">
        <v>309.77</v>
      </c>
      <c r="M34" s="33" t="e">
        <v>#REF!</v>
      </c>
      <c r="N34" s="33" t="e">
        <v>#REF!</v>
      </c>
      <c r="O34" s="33">
        <v>619.54</v>
      </c>
      <c r="P34" s="6"/>
      <c r="Q34" s="6"/>
      <c r="R34" s="6"/>
      <c r="T34" s="5"/>
    </row>
    <row r="35" spans="2:20" ht="24" hidden="1">
      <c r="B35" s="165" t="s">
        <v>560</v>
      </c>
      <c r="C35" s="165" t="s">
        <v>36</v>
      </c>
      <c r="D35" s="165" t="s">
        <v>37</v>
      </c>
      <c r="E35" s="35" t="s">
        <v>560</v>
      </c>
      <c r="F35" s="166">
        <v>98535</v>
      </c>
      <c r="G35" s="167" t="s">
        <v>704</v>
      </c>
      <c r="H35" s="182" t="s">
        <v>92</v>
      </c>
      <c r="I35" s="34">
        <v>2</v>
      </c>
      <c r="J35" s="168" t="s">
        <v>705</v>
      </c>
      <c r="K35" s="168" t="s">
        <v>706</v>
      </c>
      <c r="L35" s="33">
        <v>1506.84</v>
      </c>
      <c r="M35" s="33" t="e">
        <v>#REF!</v>
      </c>
      <c r="N35" s="33" t="e">
        <v>#REF!</v>
      </c>
      <c r="O35" s="33">
        <v>3013.68</v>
      </c>
      <c r="P35" s="6"/>
      <c r="Q35" s="6"/>
      <c r="R35" s="6"/>
      <c r="T35" s="5"/>
    </row>
    <row r="36" spans="2:20" ht="24" hidden="1">
      <c r="B36" s="165" t="s">
        <v>561</v>
      </c>
      <c r="C36" s="165" t="s">
        <v>36</v>
      </c>
      <c r="D36" s="165" t="s">
        <v>37</v>
      </c>
      <c r="E36" s="35" t="s">
        <v>561</v>
      </c>
      <c r="F36" s="166">
        <v>98528</v>
      </c>
      <c r="G36" s="167" t="s">
        <v>707</v>
      </c>
      <c r="H36" s="182" t="s">
        <v>92</v>
      </c>
      <c r="I36" s="34">
        <v>2</v>
      </c>
      <c r="J36" s="168" t="s">
        <v>708</v>
      </c>
      <c r="K36" s="168" t="s">
        <v>709</v>
      </c>
      <c r="L36" s="33">
        <v>300.52999999999997</v>
      </c>
      <c r="M36" s="33" t="e">
        <v>#REF!</v>
      </c>
      <c r="N36" s="33" t="e">
        <v>#REF!</v>
      </c>
      <c r="O36" s="33">
        <v>601.05999999999995</v>
      </c>
      <c r="P36" s="6"/>
      <c r="Q36" s="6"/>
      <c r="R36" s="6"/>
      <c r="T36" s="5"/>
    </row>
    <row r="37" spans="2:20" ht="24" hidden="1">
      <c r="B37" s="165" t="s">
        <v>562</v>
      </c>
      <c r="C37" s="165" t="s">
        <v>36</v>
      </c>
      <c r="D37" s="165" t="s">
        <v>37</v>
      </c>
      <c r="E37" s="35" t="s">
        <v>562</v>
      </c>
      <c r="F37" s="166">
        <v>100947</v>
      </c>
      <c r="G37" s="167" t="s">
        <v>710</v>
      </c>
      <c r="H37" s="182" t="s">
        <v>711</v>
      </c>
      <c r="I37" s="34">
        <v>190.8</v>
      </c>
      <c r="J37" s="168" t="s">
        <v>712</v>
      </c>
      <c r="K37" s="168" t="s">
        <v>713</v>
      </c>
      <c r="L37" s="33">
        <v>2.74</v>
      </c>
      <c r="M37" s="33" t="e">
        <v>#REF!</v>
      </c>
      <c r="N37" s="33" t="e">
        <v>#REF!</v>
      </c>
      <c r="O37" s="33">
        <v>522.79</v>
      </c>
      <c r="P37" s="6"/>
      <c r="Q37" s="6"/>
      <c r="R37" s="6"/>
      <c r="T37" s="5"/>
    </row>
    <row r="38" spans="2:20" hidden="1">
      <c r="B38" s="165"/>
      <c r="C38" s="165"/>
      <c r="D38" s="165"/>
      <c r="E38" s="35"/>
      <c r="F38" s="166"/>
      <c r="G38" s="170"/>
      <c r="H38" s="171"/>
      <c r="I38" s="172"/>
      <c r="J38" s="173" t="s">
        <v>714</v>
      </c>
      <c r="K38" s="173"/>
      <c r="L38" s="174"/>
      <c r="M38" s="175"/>
      <c r="N38" s="175" t="e">
        <v>#REF!</v>
      </c>
      <c r="O38" s="175">
        <v>9829.5099999999984</v>
      </c>
      <c r="P38" s="6"/>
      <c r="Q38" s="6"/>
      <c r="R38" s="6"/>
      <c r="T38" s="5"/>
    </row>
    <row r="39" spans="2:20">
      <c r="B39" s="69" t="s">
        <v>448</v>
      </c>
      <c r="C39" s="69"/>
      <c r="D39" s="69"/>
      <c r="E39" s="69"/>
      <c r="F39" s="70"/>
      <c r="G39" s="71" t="s">
        <v>535</v>
      </c>
      <c r="H39" s="72"/>
      <c r="I39" s="73"/>
      <c r="J39" s="91"/>
      <c r="K39" s="91"/>
      <c r="L39" s="74"/>
      <c r="M39" s="74"/>
      <c r="N39" s="74"/>
      <c r="O39" s="249"/>
      <c r="P39" s="6"/>
      <c r="Q39" s="6"/>
      <c r="R39" s="6"/>
    </row>
    <row r="40" spans="2:20" hidden="1">
      <c r="B40" s="78" t="s">
        <v>449</v>
      </c>
      <c r="C40" s="78"/>
      <c r="D40" s="76"/>
      <c r="E40" s="78"/>
      <c r="F40" s="79"/>
      <c r="G40" s="80" t="s">
        <v>93</v>
      </c>
      <c r="H40" s="81"/>
      <c r="I40" s="82"/>
      <c r="J40" s="92"/>
      <c r="K40" s="92"/>
      <c r="L40" s="83"/>
      <c r="M40" s="83"/>
      <c r="N40" s="83"/>
      <c r="O40" s="83"/>
      <c r="P40" s="6"/>
      <c r="Q40" s="6"/>
      <c r="R40" s="6"/>
    </row>
    <row r="41" spans="2:20" ht="35.25" hidden="1" customHeight="1">
      <c r="B41" s="165" t="s">
        <v>450</v>
      </c>
      <c r="C41" s="165" t="s">
        <v>36</v>
      </c>
      <c r="D41" s="165" t="s">
        <v>37</v>
      </c>
      <c r="E41" s="35" t="s">
        <v>450</v>
      </c>
      <c r="F41" s="166">
        <v>103330</v>
      </c>
      <c r="G41" s="167" t="s">
        <v>715</v>
      </c>
      <c r="H41" s="182" t="s">
        <v>28</v>
      </c>
      <c r="I41" s="34">
        <v>16.89</v>
      </c>
      <c r="J41" s="168" t="s">
        <v>716</v>
      </c>
      <c r="K41" s="168" t="s">
        <v>717</v>
      </c>
      <c r="L41" s="33">
        <v>101.66</v>
      </c>
      <c r="M41" s="33" t="e">
        <v>#REF!</v>
      </c>
      <c r="N41" s="33" t="e">
        <v>#REF!</v>
      </c>
      <c r="O41" s="33">
        <v>1717.03</v>
      </c>
      <c r="P41" s="6"/>
      <c r="Q41" s="6"/>
      <c r="R41" s="6"/>
    </row>
    <row r="42" spans="2:20" hidden="1">
      <c r="B42" s="165"/>
      <c r="C42" s="165"/>
      <c r="D42" s="165"/>
      <c r="E42" s="35"/>
      <c r="F42" s="166"/>
      <c r="G42" s="170"/>
      <c r="H42" s="222"/>
      <c r="I42" s="172"/>
      <c r="J42" s="173" t="s">
        <v>718</v>
      </c>
      <c r="K42" s="173"/>
      <c r="L42" s="174"/>
      <c r="M42" s="175"/>
      <c r="N42" s="175" t="e">
        <v>#REF!</v>
      </c>
      <c r="O42" s="175">
        <v>1717.03</v>
      </c>
      <c r="P42" s="6"/>
      <c r="R42" s="6"/>
    </row>
    <row r="43" spans="2:20" hidden="1">
      <c r="B43" s="78" t="s">
        <v>532</v>
      </c>
      <c r="C43" s="78"/>
      <c r="D43" s="76"/>
      <c r="E43" s="78"/>
      <c r="F43" s="79"/>
      <c r="G43" s="80" t="s">
        <v>101</v>
      </c>
      <c r="H43" s="81"/>
      <c r="I43" s="82"/>
      <c r="J43" s="92"/>
      <c r="K43" s="92"/>
      <c r="L43" s="83"/>
      <c r="M43" s="83"/>
      <c r="N43" s="83"/>
      <c r="O43" s="83"/>
      <c r="P43" s="6"/>
      <c r="R43" s="6"/>
    </row>
    <row r="44" spans="2:20" ht="24" hidden="1">
      <c r="B44" s="165" t="s">
        <v>533</v>
      </c>
      <c r="C44" s="165" t="s">
        <v>36</v>
      </c>
      <c r="D44" s="165" t="s">
        <v>37</v>
      </c>
      <c r="E44" s="35" t="s">
        <v>533</v>
      </c>
      <c r="F44" s="166">
        <v>96114</v>
      </c>
      <c r="G44" s="167" t="s">
        <v>719</v>
      </c>
      <c r="H44" s="182" t="s">
        <v>28</v>
      </c>
      <c r="I44" s="34">
        <v>49.02</v>
      </c>
      <c r="J44" s="168" t="s">
        <v>720</v>
      </c>
      <c r="K44" s="168" t="s">
        <v>721</v>
      </c>
      <c r="L44" s="33">
        <v>98.34</v>
      </c>
      <c r="M44" s="33" t="e">
        <v>#REF!</v>
      </c>
      <c r="N44" s="33" t="e">
        <v>#REF!</v>
      </c>
      <c r="O44" s="33">
        <v>4820.62</v>
      </c>
      <c r="P44" s="6"/>
      <c r="R44" s="6"/>
    </row>
    <row r="45" spans="2:20" ht="24" hidden="1">
      <c r="B45" s="165" t="s">
        <v>534</v>
      </c>
      <c r="C45" s="165" t="s">
        <v>36</v>
      </c>
      <c r="D45" s="165" t="s">
        <v>37</v>
      </c>
      <c r="E45" s="35" t="s">
        <v>534</v>
      </c>
      <c r="F45" s="166">
        <v>96123</v>
      </c>
      <c r="G45" s="167" t="s">
        <v>722</v>
      </c>
      <c r="H45" s="182" t="s">
        <v>619</v>
      </c>
      <c r="I45" s="34">
        <v>53.190000000000005</v>
      </c>
      <c r="J45" s="168" t="s">
        <v>723</v>
      </c>
      <c r="K45" s="168" t="s">
        <v>724</v>
      </c>
      <c r="L45" s="33">
        <v>45.19</v>
      </c>
      <c r="M45" s="33" t="e">
        <v>#REF!</v>
      </c>
      <c r="N45" s="33" t="e">
        <v>#REF!</v>
      </c>
      <c r="O45" s="33">
        <v>2403.65</v>
      </c>
      <c r="P45" s="6"/>
      <c r="R45" s="6"/>
    </row>
    <row r="46" spans="2:20" hidden="1">
      <c r="B46" s="165"/>
      <c r="C46" s="165"/>
      <c r="D46" s="165"/>
      <c r="E46" s="35"/>
      <c r="F46" s="166"/>
      <c r="G46" s="170"/>
      <c r="H46" s="222"/>
      <c r="I46" s="172"/>
      <c r="J46" s="173" t="s">
        <v>725</v>
      </c>
      <c r="K46" s="173"/>
      <c r="L46" s="174"/>
      <c r="M46" s="175"/>
      <c r="N46" s="175" t="e">
        <v>#REF!</v>
      </c>
      <c r="O46" s="175">
        <v>7224.27</v>
      </c>
      <c r="P46" s="6"/>
      <c r="R46" s="6"/>
    </row>
    <row r="47" spans="2:20" hidden="1">
      <c r="B47" s="165"/>
      <c r="C47" s="165"/>
      <c r="D47" s="165"/>
      <c r="E47" s="35"/>
      <c r="F47" s="166"/>
      <c r="G47" s="170"/>
      <c r="H47" s="171"/>
      <c r="I47" s="172"/>
      <c r="J47" s="173" t="s">
        <v>726</v>
      </c>
      <c r="K47" s="173"/>
      <c r="L47" s="174"/>
      <c r="M47" s="175"/>
      <c r="N47" s="175" t="e">
        <v>#REF!</v>
      </c>
      <c r="O47" s="175">
        <v>8941.2999999999993</v>
      </c>
      <c r="P47" s="6"/>
      <c r="R47" s="6"/>
    </row>
    <row r="48" spans="2:20" hidden="1">
      <c r="B48" s="165"/>
      <c r="C48" s="165"/>
      <c r="D48" s="165"/>
      <c r="E48" s="35"/>
      <c r="F48" s="166"/>
      <c r="G48" s="170"/>
      <c r="H48" s="222"/>
      <c r="I48" s="172"/>
      <c r="J48" s="173"/>
      <c r="K48" s="173"/>
      <c r="L48" s="174"/>
      <c r="M48" s="175">
        <v>0</v>
      </c>
      <c r="N48" s="175">
        <v>0</v>
      </c>
      <c r="O48" s="175"/>
      <c r="P48" s="6"/>
      <c r="R48" s="6"/>
    </row>
    <row r="49" spans="2:18">
      <c r="B49" s="63" t="s">
        <v>451</v>
      </c>
      <c r="C49" s="63"/>
      <c r="D49" s="63"/>
      <c r="E49" s="63"/>
      <c r="F49" s="64"/>
      <c r="G49" s="65" t="s">
        <v>444</v>
      </c>
      <c r="H49" s="66"/>
      <c r="I49" s="67"/>
      <c r="J49" s="67"/>
      <c r="K49" s="90"/>
      <c r="L49" s="90"/>
      <c r="M49" s="68"/>
      <c r="N49" s="68"/>
      <c r="O49" s="250"/>
      <c r="P49" s="6"/>
      <c r="R49" s="6"/>
    </row>
    <row r="50" spans="2:18" ht="48" hidden="1">
      <c r="B50" s="165" t="s">
        <v>452</v>
      </c>
      <c r="C50" s="165" t="s">
        <v>36</v>
      </c>
      <c r="D50" s="165" t="s">
        <v>39</v>
      </c>
      <c r="E50" s="165" t="s">
        <v>452</v>
      </c>
      <c r="F50" s="166" t="s">
        <v>527</v>
      </c>
      <c r="G50" s="167" t="s">
        <v>538</v>
      </c>
      <c r="H50" s="228" t="s">
        <v>112</v>
      </c>
      <c r="I50" s="33">
        <v>8451</v>
      </c>
      <c r="J50" s="243">
        <v>2.69</v>
      </c>
      <c r="K50" s="243">
        <v>2.9000000000000004</v>
      </c>
      <c r="L50" s="33">
        <v>3.46</v>
      </c>
      <c r="M50" s="33">
        <v>3.73</v>
      </c>
      <c r="N50" s="33">
        <v>29240.46</v>
      </c>
      <c r="O50" s="33">
        <v>29240.46</v>
      </c>
      <c r="P50" s="6"/>
      <c r="R50" s="6"/>
    </row>
    <row r="51" spans="2:18" ht="24" hidden="1">
      <c r="B51" s="165" t="s">
        <v>536</v>
      </c>
      <c r="C51" s="165" t="s">
        <v>36</v>
      </c>
      <c r="D51" s="165" t="s">
        <v>38</v>
      </c>
      <c r="E51" s="165" t="s">
        <v>536</v>
      </c>
      <c r="F51" s="166">
        <v>1501000100</v>
      </c>
      <c r="G51" s="167" t="s">
        <v>727</v>
      </c>
      <c r="H51" s="182" t="s">
        <v>28</v>
      </c>
      <c r="I51" s="34">
        <v>33.78</v>
      </c>
      <c r="J51" s="168">
        <v>6.54</v>
      </c>
      <c r="K51" s="168">
        <v>6.64</v>
      </c>
      <c r="L51" s="33">
        <v>8.42</v>
      </c>
      <c r="M51" s="33" t="e">
        <v>#REF!</v>
      </c>
      <c r="N51" s="33" t="e">
        <v>#REF!</v>
      </c>
      <c r="O51" s="33">
        <v>284.42</v>
      </c>
      <c r="P51" s="6"/>
      <c r="R51" s="6"/>
    </row>
    <row r="52" spans="2:18" hidden="1">
      <c r="B52" s="165"/>
      <c r="C52" s="165"/>
      <c r="D52" s="165"/>
      <c r="E52" s="165"/>
      <c r="F52" s="166"/>
      <c r="G52" s="170"/>
      <c r="H52" s="171"/>
      <c r="I52" s="172"/>
      <c r="J52" s="173" t="s">
        <v>728</v>
      </c>
      <c r="K52" s="173"/>
      <c r="L52" s="174"/>
      <c r="M52" s="175"/>
      <c r="N52" s="175">
        <v>29240.46</v>
      </c>
      <c r="O52" s="175">
        <v>29524.879999999997</v>
      </c>
      <c r="P52" s="6"/>
      <c r="R52" s="6"/>
    </row>
    <row r="53" spans="2:18">
      <c r="B53" s="63" t="s">
        <v>453</v>
      </c>
      <c r="C53" s="63"/>
      <c r="D53" s="63"/>
      <c r="E53" s="63"/>
      <c r="F53" s="64"/>
      <c r="G53" s="65" t="s">
        <v>95</v>
      </c>
      <c r="H53" s="66"/>
      <c r="I53" s="67"/>
      <c r="J53" s="178"/>
      <c r="K53" s="90"/>
      <c r="L53" s="68"/>
      <c r="M53" s="68"/>
      <c r="N53" s="68"/>
      <c r="O53" s="250"/>
      <c r="P53" s="8"/>
      <c r="Q53" s="8"/>
      <c r="R53" s="6"/>
    </row>
    <row r="54" spans="2:18" hidden="1">
      <c r="B54" s="84" t="s">
        <v>40</v>
      </c>
      <c r="C54" s="84"/>
      <c r="D54" s="84"/>
      <c r="E54" s="84"/>
      <c r="F54" s="85"/>
      <c r="G54" s="86" t="s">
        <v>469</v>
      </c>
      <c r="H54" s="87"/>
      <c r="I54" s="77"/>
      <c r="J54" s="179"/>
      <c r="K54" s="93"/>
      <c r="L54" s="88"/>
      <c r="M54" s="88"/>
      <c r="N54" s="88"/>
      <c r="O54" s="88"/>
      <c r="P54" s="8"/>
      <c r="Q54" s="8"/>
      <c r="R54" s="6"/>
    </row>
    <row r="55" spans="2:18" ht="36" hidden="1">
      <c r="B55" s="165" t="s">
        <v>471</v>
      </c>
      <c r="C55" s="165" t="s">
        <v>36</v>
      </c>
      <c r="D55" s="165" t="s">
        <v>39</v>
      </c>
      <c r="E55" s="35" t="s">
        <v>471</v>
      </c>
      <c r="F55" s="166" t="s">
        <v>526</v>
      </c>
      <c r="G55" s="167" t="s">
        <v>442</v>
      </c>
      <c r="H55" s="165" t="s">
        <v>92</v>
      </c>
      <c r="I55" s="33">
        <v>1</v>
      </c>
      <c r="J55" s="169">
        <v>11106.669999999998</v>
      </c>
      <c r="K55" s="169">
        <v>11067.69</v>
      </c>
      <c r="L55" s="33">
        <v>14307.59</v>
      </c>
      <c r="M55" s="33" t="e">
        <v>#REF!</v>
      </c>
      <c r="N55" s="33" t="e">
        <v>#REF!</v>
      </c>
      <c r="O55" s="33">
        <v>14307.59</v>
      </c>
      <c r="P55" s="31"/>
      <c r="Q55" s="6"/>
      <c r="R55" s="6"/>
    </row>
    <row r="56" spans="2:18" ht="36" hidden="1">
      <c r="B56" s="165" t="s">
        <v>540</v>
      </c>
      <c r="C56" s="165" t="s">
        <v>36</v>
      </c>
      <c r="D56" s="165" t="s">
        <v>39</v>
      </c>
      <c r="E56" s="35" t="s">
        <v>540</v>
      </c>
      <c r="F56" s="166" t="s">
        <v>525</v>
      </c>
      <c r="G56" s="167" t="s">
        <v>355</v>
      </c>
      <c r="H56" s="165" t="s">
        <v>92</v>
      </c>
      <c r="I56" s="33">
        <v>1</v>
      </c>
      <c r="J56" s="169">
        <v>12829.599999999999</v>
      </c>
      <c r="K56" s="169">
        <v>0</v>
      </c>
      <c r="L56" s="33">
        <v>16527.07</v>
      </c>
      <c r="M56" s="33" t="e">
        <v>#REF!</v>
      </c>
      <c r="N56" s="33" t="e">
        <v>#REF!</v>
      </c>
      <c r="O56" s="33">
        <v>16527.07</v>
      </c>
      <c r="P56" s="31"/>
      <c r="Q56" s="6"/>
      <c r="R56" s="6"/>
    </row>
    <row r="57" spans="2:18" s="97" customFormat="1" hidden="1">
      <c r="B57" s="165"/>
      <c r="C57" s="165"/>
      <c r="D57" s="165"/>
      <c r="E57" s="35"/>
      <c r="F57" s="166"/>
      <c r="G57" s="170"/>
      <c r="H57" s="171"/>
      <c r="I57" s="172"/>
      <c r="J57" s="173" t="s">
        <v>729</v>
      </c>
      <c r="K57" s="173"/>
      <c r="L57" s="174"/>
      <c r="M57" s="175"/>
      <c r="N57" s="175" t="e">
        <v>#REF!</v>
      </c>
      <c r="O57" s="175">
        <v>30834.66</v>
      </c>
      <c r="P57" s="96"/>
      <c r="Q57" s="95"/>
      <c r="R57" s="95"/>
    </row>
    <row r="58" spans="2:18" hidden="1">
      <c r="B58" s="84" t="s">
        <v>472</v>
      </c>
      <c r="C58" s="84"/>
      <c r="D58" s="84"/>
      <c r="E58" s="84"/>
      <c r="F58" s="85"/>
      <c r="G58" s="86" t="s">
        <v>96</v>
      </c>
      <c r="H58" s="87"/>
      <c r="I58" s="77"/>
      <c r="J58" s="179"/>
      <c r="K58" s="93"/>
      <c r="L58" s="88"/>
      <c r="M58" s="88"/>
      <c r="N58" s="88"/>
      <c r="O58" s="88"/>
      <c r="P58" s="31"/>
      <c r="Q58" s="6"/>
      <c r="R58" s="6"/>
    </row>
    <row r="59" spans="2:18" ht="96" hidden="1">
      <c r="B59" s="165" t="s">
        <v>539</v>
      </c>
      <c r="C59" s="165" t="s">
        <v>36</v>
      </c>
      <c r="D59" s="165" t="s">
        <v>39</v>
      </c>
      <c r="E59" s="35" t="s">
        <v>539</v>
      </c>
      <c r="F59" s="166" t="s">
        <v>524</v>
      </c>
      <c r="G59" s="167" t="s">
        <v>441</v>
      </c>
      <c r="H59" s="180" t="s">
        <v>92</v>
      </c>
      <c r="I59" s="34">
        <v>3</v>
      </c>
      <c r="J59" s="169">
        <v>3675.89</v>
      </c>
      <c r="K59" s="169">
        <v>19.260000000000002</v>
      </c>
      <c r="L59" s="33">
        <v>4735.2700000000004</v>
      </c>
      <c r="M59" s="33" t="e">
        <v>#REF!</v>
      </c>
      <c r="N59" s="33" t="e">
        <v>#REF!</v>
      </c>
      <c r="O59" s="33">
        <v>14205.81</v>
      </c>
      <c r="P59" s="31"/>
      <c r="Q59" s="6"/>
      <c r="R59" s="6"/>
    </row>
    <row r="60" spans="2:18" ht="96" hidden="1">
      <c r="B60" s="165" t="s">
        <v>473</v>
      </c>
      <c r="C60" s="165" t="s">
        <v>36</v>
      </c>
      <c r="D60" s="165" t="s">
        <v>39</v>
      </c>
      <c r="E60" s="35" t="s">
        <v>473</v>
      </c>
      <c r="F60" s="166" t="s">
        <v>523</v>
      </c>
      <c r="G60" s="167" t="s">
        <v>446</v>
      </c>
      <c r="H60" s="180" t="s">
        <v>92</v>
      </c>
      <c r="I60" s="34">
        <v>1</v>
      </c>
      <c r="J60" s="169">
        <v>4282.43</v>
      </c>
      <c r="K60" s="169">
        <v>4288.9100000000008</v>
      </c>
      <c r="L60" s="33">
        <v>5516.62</v>
      </c>
      <c r="M60" s="33" t="e">
        <v>#REF!</v>
      </c>
      <c r="N60" s="33" t="e">
        <v>#REF!</v>
      </c>
      <c r="O60" s="33">
        <v>5516.62</v>
      </c>
      <c r="P60" s="31"/>
      <c r="Q60" s="6"/>
      <c r="R60" s="6"/>
    </row>
    <row r="61" spans="2:18" hidden="1">
      <c r="B61" s="165"/>
      <c r="C61" s="165"/>
      <c r="D61" s="165"/>
      <c r="E61" s="35"/>
      <c r="F61" s="166"/>
      <c r="G61" s="167"/>
      <c r="H61" s="228"/>
      <c r="I61" s="34"/>
      <c r="J61" s="173" t="s">
        <v>730</v>
      </c>
      <c r="K61" s="173"/>
      <c r="L61" s="174"/>
      <c r="M61" s="175"/>
      <c r="N61" s="175" t="e">
        <v>#REF!</v>
      </c>
      <c r="O61" s="175">
        <v>19722.43</v>
      </c>
      <c r="P61" s="31"/>
      <c r="Q61" s="6"/>
      <c r="R61" s="6"/>
    </row>
    <row r="62" spans="2:18" hidden="1">
      <c r="B62" s="165"/>
      <c r="C62" s="165"/>
      <c r="D62" s="165"/>
      <c r="E62" s="35"/>
      <c r="F62" s="166"/>
      <c r="G62" s="170"/>
      <c r="H62" s="171"/>
      <c r="I62" s="172"/>
      <c r="J62" s="173" t="s">
        <v>731</v>
      </c>
      <c r="K62" s="173"/>
      <c r="L62" s="174"/>
      <c r="M62" s="175"/>
      <c r="N62" s="175" t="e">
        <v>#REF!</v>
      </c>
      <c r="O62" s="175">
        <v>50557.09</v>
      </c>
      <c r="P62" s="31"/>
      <c r="Q62" s="6"/>
      <c r="R62" s="6"/>
    </row>
    <row r="63" spans="2:18">
      <c r="B63" s="63" t="s">
        <v>454</v>
      </c>
      <c r="C63" s="63"/>
      <c r="D63" s="63"/>
      <c r="E63" s="63"/>
      <c r="F63" s="64"/>
      <c r="G63" s="65" t="s">
        <v>94</v>
      </c>
      <c r="H63" s="66"/>
      <c r="I63" s="67"/>
      <c r="J63" s="178"/>
      <c r="K63" s="90"/>
      <c r="L63" s="68"/>
      <c r="M63" s="68"/>
      <c r="N63" s="68"/>
      <c r="O63" s="250"/>
      <c r="P63" s="31"/>
      <c r="Q63" s="6"/>
      <c r="R63" s="6"/>
    </row>
    <row r="64" spans="2:18" ht="24" hidden="1">
      <c r="B64" s="165" t="s">
        <v>455</v>
      </c>
      <c r="C64" s="165" t="s">
        <v>36</v>
      </c>
      <c r="D64" s="165" t="s">
        <v>38</v>
      </c>
      <c r="E64" s="35" t="s">
        <v>455</v>
      </c>
      <c r="F64" s="166">
        <v>701000102</v>
      </c>
      <c r="G64" s="167" t="s">
        <v>732</v>
      </c>
      <c r="H64" s="182" t="s">
        <v>28</v>
      </c>
      <c r="I64" s="34">
        <v>49.02</v>
      </c>
      <c r="J64" s="168">
        <v>24.79</v>
      </c>
      <c r="K64" s="168">
        <v>25.29</v>
      </c>
      <c r="L64" s="33">
        <v>31.93</v>
      </c>
      <c r="M64" s="33" t="e">
        <v>#REF!</v>
      </c>
      <c r="N64" s="33" t="e">
        <v>#REF!</v>
      </c>
      <c r="O64" s="33">
        <v>1565.2</v>
      </c>
      <c r="P64" s="31"/>
      <c r="Q64" s="6"/>
      <c r="R64" s="6"/>
    </row>
    <row r="65" spans="2:18" ht="24" hidden="1">
      <c r="B65" s="165" t="s">
        <v>505</v>
      </c>
      <c r="C65" s="165" t="s">
        <v>36</v>
      </c>
      <c r="D65" s="165" t="s">
        <v>38</v>
      </c>
      <c r="E65" s="35" t="s">
        <v>505</v>
      </c>
      <c r="F65" s="166">
        <v>1701000102</v>
      </c>
      <c r="G65" s="167" t="s">
        <v>733</v>
      </c>
      <c r="H65" s="182" t="s">
        <v>28</v>
      </c>
      <c r="I65" s="34">
        <v>49.02</v>
      </c>
      <c r="J65" s="168">
        <v>31.67</v>
      </c>
      <c r="K65" s="168">
        <v>30.56</v>
      </c>
      <c r="L65" s="33">
        <v>40.79</v>
      </c>
      <c r="M65" s="33" t="e">
        <v>#REF!</v>
      </c>
      <c r="N65" s="33" t="e">
        <v>#REF!</v>
      </c>
      <c r="O65" s="33">
        <v>1999.52</v>
      </c>
      <c r="P65" s="31"/>
      <c r="Q65" s="6"/>
      <c r="R65" s="6"/>
    </row>
    <row r="66" spans="2:18" ht="48" hidden="1">
      <c r="B66" s="165" t="s">
        <v>445</v>
      </c>
      <c r="C66" s="165" t="s">
        <v>36</v>
      </c>
      <c r="D66" s="165" t="s">
        <v>37</v>
      </c>
      <c r="E66" s="35" t="s">
        <v>445</v>
      </c>
      <c r="F66" s="166">
        <v>104162</v>
      </c>
      <c r="G66" s="167" t="s">
        <v>734</v>
      </c>
      <c r="H66" s="182" t="s">
        <v>28</v>
      </c>
      <c r="I66" s="34">
        <v>49.02</v>
      </c>
      <c r="J66" s="168" t="s">
        <v>735</v>
      </c>
      <c r="K66" s="168" t="s">
        <v>736</v>
      </c>
      <c r="L66" s="33">
        <v>127.59</v>
      </c>
      <c r="M66" s="33" t="e">
        <v>#REF!</v>
      </c>
      <c r="N66" s="33" t="e">
        <v>#REF!</v>
      </c>
      <c r="O66" s="33">
        <v>6254.46</v>
      </c>
      <c r="P66" s="31"/>
      <c r="Q66" s="6"/>
      <c r="R66" s="6"/>
    </row>
    <row r="67" spans="2:18" ht="36" hidden="1">
      <c r="B67" s="165" t="s">
        <v>537</v>
      </c>
      <c r="C67" s="165" t="s">
        <v>36</v>
      </c>
      <c r="D67" s="165" t="s">
        <v>38</v>
      </c>
      <c r="E67" s="35" t="s">
        <v>537</v>
      </c>
      <c r="F67" s="166">
        <v>1701000124</v>
      </c>
      <c r="G67" s="167" t="s">
        <v>737</v>
      </c>
      <c r="H67" s="182" t="s">
        <v>619</v>
      </c>
      <c r="I67" s="34">
        <v>45.8</v>
      </c>
      <c r="J67" s="168">
        <v>69.010000000000005</v>
      </c>
      <c r="K67" s="168">
        <v>62.26</v>
      </c>
      <c r="L67" s="33">
        <v>88.89</v>
      </c>
      <c r="M67" s="33" t="e">
        <v>#REF!</v>
      </c>
      <c r="N67" s="33" t="e">
        <v>#REF!</v>
      </c>
      <c r="O67" s="33">
        <v>4071.16</v>
      </c>
      <c r="P67" s="31"/>
      <c r="Q67" s="6"/>
      <c r="R67" s="6"/>
    </row>
    <row r="68" spans="2:18" hidden="1">
      <c r="B68" s="165"/>
      <c r="C68" s="165"/>
      <c r="D68" s="165"/>
      <c r="E68" s="35"/>
      <c r="F68" s="166"/>
      <c r="G68" s="170"/>
      <c r="H68" s="171"/>
      <c r="I68" s="172"/>
      <c r="J68" s="173" t="s">
        <v>738</v>
      </c>
      <c r="K68" s="173"/>
      <c r="L68" s="174"/>
      <c r="M68" s="175"/>
      <c r="N68" s="175" t="e">
        <v>#REF!</v>
      </c>
      <c r="O68" s="175">
        <v>13890.34</v>
      </c>
      <c r="P68" s="31"/>
      <c r="Q68" s="6"/>
      <c r="R68" s="6"/>
    </row>
    <row r="69" spans="2:18">
      <c r="B69" s="63" t="s">
        <v>456</v>
      </c>
      <c r="C69" s="63"/>
      <c r="D69" s="63"/>
      <c r="E69" s="63"/>
      <c r="F69" s="64"/>
      <c r="G69" s="65" t="s">
        <v>499</v>
      </c>
      <c r="H69" s="66"/>
      <c r="I69" s="67"/>
      <c r="J69" s="178"/>
      <c r="K69" s="90"/>
      <c r="L69" s="68"/>
      <c r="M69" s="68"/>
      <c r="N69" s="68"/>
      <c r="O69" s="250"/>
      <c r="P69" s="3"/>
    </row>
    <row r="70" spans="2:18" hidden="1">
      <c r="B70" s="84" t="s">
        <v>457</v>
      </c>
      <c r="C70" s="84"/>
      <c r="D70" s="84"/>
      <c r="E70" s="84"/>
      <c r="F70" s="85"/>
      <c r="G70" s="86" t="s">
        <v>99</v>
      </c>
      <c r="H70" s="87"/>
      <c r="I70" s="77"/>
      <c r="J70" s="179"/>
      <c r="K70" s="93"/>
      <c r="L70" s="88"/>
      <c r="M70" s="88"/>
      <c r="N70" s="88"/>
      <c r="O70" s="88"/>
      <c r="P70" s="3"/>
    </row>
    <row r="71" spans="2:18" ht="30.75" hidden="1" customHeight="1">
      <c r="B71" s="165" t="s">
        <v>458</v>
      </c>
      <c r="C71" s="165" t="s">
        <v>36</v>
      </c>
      <c r="D71" s="165" t="s">
        <v>37</v>
      </c>
      <c r="E71" s="35"/>
      <c r="F71" s="166">
        <v>91941</v>
      </c>
      <c r="G71" s="167" t="s">
        <v>739</v>
      </c>
      <c r="H71" s="182" t="s">
        <v>92</v>
      </c>
      <c r="I71" s="34">
        <v>6</v>
      </c>
      <c r="J71" s="168" t="s">
        <v>740</v>
      </c>
      <c r="K71" s="168" t="s">
        <v>741</v>
      </c>
      <c r="L71" s="33">
        <v>11.99</v>
      </c>
      <c r="M71" s="33" t="e">
        <v>#REF!</v>
      </c>
      <c r="N71" s="33" t="e">
        <v>#REF!</v>
      </c>
      <c r="O71" s="33">
        <v>71.94</v>
      </c>
      <c r="P71" s="3"/>
    </row>
    <row r="72" spans="2:18" ht="33.75" hidden="1" customHeight="1">
      <c r="B72" s="165" t="s">
        <v>459</v>
      </c>
      <c r="C72" s="165" t="s">
        <v>36</v>
      </c>
      <c r="D72" s="165" t="s">
        <v>37</v>
      </c>
      <c r="E72" s="35"/>
      <c r="F72" s="166">
        <v>91940</v>
      </c>
      <c r="G72" s="167" t="s">
        <v>742</v>
      </c>
      <c r="H72" s="182" t="s">
        <v>92</v>
      </c>
      <c r="I72" s="34">
        <v>9</v>
      </c>
      <c r="J72" s="168" t="s">
        <v>743</v>
      </c>
      <c r="K72" s="168" t="s">
        <v>744</v>
      </c>
      <c r="L72" s="33">
        <v>17.64</v>
      </c>
      <c r="M72" s="33" t="e">
        <v>#REF!</v>
      </c>
      <c r="N72" s="33" t="e">
        <v>#REF!</v>
      </c>
      <c r="O72" s="33">
        <v>158.76</v>
      </c>
      <c r="P72" s="3"/>
    </row>
    <row r="73" spans="2:18" ht="30.75" hidden="1" customHeight="1">
      <c r="B73" s="165" t="s">
        <v>460</v>
      </c>
      <c r="C73" s="165" t="s">
        <v>36</v>
      </c>
      <c r="D73" s="165" t="s">
        <v>37</v>
      </c>
      <c r="E73" s="35"/>
      <c r="F73" s="166">
        <v>91939</v>
      </c>
      <c r="G73" s="167" t="s">
        <v>745</v>
      </c>
      <c r="H73" s="182" t="s">
        <v>92</v>
      </c>
      <c r="I73" s="34">
        <v>2</v>
      </c>
      <c r="J73" s="168" t="s">
        <v>746</v>
      </c>
      <c r="K73" s="168" t="s">
        <v>747</v>
      </c>
      <c r="L73" s="33">
        <v>32.770000000000003</v>
      </c>
      <c r="M73" s="33" t="e">
        <v>#REF!</v>
      </c>
      <c r="N73" s="33" t="e">
        <v>#REF!</v>
      </c>
      <c r="O73" s="33">
        <v>65.540000000000006</v>
      </c>
      <c r="P73" s="3"/>
      <c r="Q73" s="108"/>
    </row>
    <row r="74" spans="2:18" hidden="1">
      <c r="B74" s="165"/>
      <c r="C74" s="165"/>
      <c r="D74" s="165"/>
      <c r="E74" s="165"/>
      <c r="F74" s="166"/>
      <c r="G74" s="170"/>
      <c r="H74" s="171"/>
      <c r="I74" s="172"/>
      <c r="J74" s="173" t="s">
        <v>748</v>
      </c>
      <c r="K74" s="173"/>
      <c r="L74" s="174"/>
      <c r="M74" s="175"/>
      <c r="N74" s="175" t="e">
        <v>#REF!</v>
      </c>
      <c r="O74" s="175">
        <v>296.24</v>
      </c>
      <c r="P74" s="3"/>
    </row>
    <row r="75" spans="2:18" hidden="1">
      <c r="B75" s="84" t="s">
        <v>461</v>
      </c>
      <c r="C75" s="84"/>
      <c r="D75" s="84"/>
      <c r="E75" s="84"/>
      <c r="F75" s="85"/>
      <c r="G75" s="86" t="s">
        <v>243</v>
      </c>
      <c r="H75" s="87"/>
      <c r="I75" s="77"/>
      <c r="J75" s="179"/>
      <c r="K75" s="93"/>
      <c r="L75" s="88"/>
      <c r="M75" s="88"/>
      <c r="N75" s="88"/>
      <c r="O75" s="88"/>
      <c r="P75" s="3"/>
    </row>
    <row r="76" spans="2:18" ht="24" hidden="1">
      <c r="B76" s="165" t="s">
        <v>462</v>
      </c>
      <c r="C76" s="165" t="s">
        <v>36</v>
      </c>
      <c r="D76" s="165" t="s">
        <v>37</v>
      </c>
      <c r="E76" s="35"/>
      <c r="F76" s="166">
        <v>90443</v>
      </c>
      <c r="G76" s="167" t="s">
        <v>749</v>
      </c>
      <c r="H76" s="182" t="s">
        <v>619</v>
      </c>
      <c r="I76" s="34">
        <v>15.299999999999997</v>
      </c>
      <c r="J76" s="168" t="s">
        <v>750</v>
      </c>
      <c r="K76" s="168" t="s">
        <v>751</v>
      </c>
      <c r="L76" s="33">
        <v>13.37</v>
      </c>
      <c r="M76" s="33" t="e">
        <v>#REF!</v>
      </c>
      <c r="N76" s="33" t="e">
        <v>#REF!</v>
      </c>
      <c r="O76" s="33">
        <v>204.56</v>
      </c>
      <c r="P76" s="3"/>
    </row>
    <row r="77" spans="2:18" ht="24" hidden="1">
      <c r="B77" s="165" t="s">
        <v>463</v>
      </c>
      <c r="C77" s="165" t="s">
        <v>36</v>
      </c>
      <c r="D77" s="165" t="s">
        <v>38</v>
      </c>
      <c r="E77" s="35"/>
      <c r="F77" s="166">
        <v>1401000108</v>
      </c>
      <c r="G77" s="167" t="s">
        <v>752</v>
      </c>
      <c r="H77" s="182" t="s">
        <v>619</v>
      </c>
      <c r="I77" s="34">
        <v>8.4</v>
      </c>
      <c r="J77" s="168">
        <v>4.6500000000000004</v>
      </c>
      <c r="K77" s="168">
        <v>4.9000000000000004</v>
      </c>
      <c r="L77" s="33">
        <v>5.99</v>
      </c>
      <c r="M77" s="33" t="e">
        <v>#REF!</v>
      </c>
      <c r="N77" s="33" t="e">
        <v>#REF!</v>
      </c>
      <c r="O77" s="33">
        <v>50.31</v>
      </c>
      <c r="P77" s="3"/>
    </row>
    <row r="78" spans="2:18" ht="36" hidden="1">
      <c r="B78" s="35" t="s">
        <v>464</v>
      </c>
      <c r="C78" s="35" t="s">
        <v>36</v>
      </c>
      <c r="D78" s="35" t="s">
        <v>37</v>
      </c>
      <c r="E78" s="35"/>
      <c r="F78" s="244">
        <v>91855</v>
      </c>
      <c r="G78" s="245" t="s">
        <v>753</v>
      </c>
      <c r="H78" s="182" t="s">
        <v>619</v>
      </c>
      <c r="I78" s="246">
        <v>106.3</v>
      </c>
      <c r="J78" s="168" t="s">
        <v>754</v>
      </c>
      <c r="K78" s="168" t="s">
        <v>755</v>
      </c>
      <c r="L78" s="247">
        <v>14.4</v>
      </c>
      <c r="M78" s="247" t="e">
        <v>#REF!</v>
      </c>
      <c r="N78" s="247" t="e">
        <v>#REF!</v>
      </c>
      <c r="O78" s="247">
        <v>1530.72</v>
      </c>
      <c r="P78" s="3"/>
    </row>
    <row r="79" spans="2:18" ht="24" hidden="1">
      <c r="B79" s="165" t="s">
        <v>477</v>
      </c>
      <c r="C79" s="165" t="s">
        <v>36</v>
      </c>
      <c r="D79" s="165" t="s">
        <v>38</v>
      </c>
      <c r="E79" s="35"/>
      <c r="F79" s="166">
        <v>1201004050</v>
      </c>
      <c r="G79" s="167" t="s">
        <v>756</v>
      </c>
      <c r="H79" s="182" t="s">
        <v>619</v>
      </c>
      <c r="I79" s="34">
        <v>3</v>
      </c>
      <c r="J79" s="168">
        <v>142.38</v>
      </c>
      <c r="K79" s="168">
        <v>145.77000000000001</v>
      </c>
      <c r="L79" s="33">
        <v>183.41</v>
      </c>
      <c r="M79" s="33" t="e">
        <v>#REF!</v>
      </c>
      <c r="N79" s="33" t="e">
        <v>#REF!</v>
      </c>
      <c r="O79" s="33">
        <v>550.23</v>
      </c>
      <c r="P79" s="3"/>
    </row>
    <row r="80" spans="2:18" ht="24" hidden="1">
      <c r="B80" s="165" t="s">
        <v>478</v>
      </c>
      <c r="C80" s="165" t="s">
        <v>36</v>
      </c>
      <c r="D80" s="165" t="s">
        <v>38</v>
      </c>
      <c r="E80" s="35"/>
      <c r="F80" s="166">
        <v>1201004040</v>
      </c>
      <c r="G80" s="167" t="s">
        <v>757</v>
      </c>
      <c r="H80" s="182" t="s">
        <v>619</v>
      </c>
      <c r="I80" s="34">
        <v>3</v>
      </c>
      <c r="J80" s="168">
        <v>24.08</v>
      </c>
      <c r="K80" s="168">
        <v>25.47</v>
      </c>
      <c r="L80" s="33">
        <v>31.01</v>
      </c>
      <c r="M80" s="33" t="e">
        <v>#REF!</v>
      </c>
      <c r="N80" s="33" t="e">
        <v>#REF!</v>
      </c>
      <c r="O80" s="33">
        <v>93.03</v>
      </c>
      <c r="P80" s="3"/>
    </row>
    <row r="81" spans="1:16" ht="36" hidden="1">
      <c r="B81" s="165" t="s">
        <v>478</v>
      </c>
      <c r="C81" s="165" t="s">
        <v>36</v>
      </c>
      <c r="D81" s="165" t="s">
        <v>37</v>
      </c>
      <c r="E81" s="35"/>
      <c r="F81" s="166">
        <v>97668</v>
      </c>
      <c r="G81" s="167" t="s">
        <v>758</v>
      </c>
      <c r="H81" s="182" t="s">
        <v>619</v>
      </c>
      <c r="I81" s="34">
        <v>3</v>
      </c>
      <c r="J81" s="168" t="s">
        <v>759</v>
      </c>
      <c r="K81" s="168" t="s">
        <v>760</v>
      </c>
      <c r="L81" s="33">
        <v>15.85</v>
      </c>
      <c r="M81" s="33" t="e">
        <v>#REF!</v>
      </c>
      <c r="N81" s="33" t="e">
        <v>#REF!</v>
      </c>
      <c r="O81" s="33">
        <v>47.55</v>
      </c>
      <c r="P81" s="3"/>
    </row>
    <row r="82" spans="1:16" ht="36" hidden="1">
      <c r="B82" s="165" t="s">
        <v>541</v>
      </c>
      <c r="C82" s="165" t="s">
        <v>36</v>
      </c>
      <c r="D82" s="165" t="s">
        <v>37</v>
      </c>
      <c r="E82" s="35"/>
      <c r="F82" s="166">
        <v>97669</v>
      </c>
      <c r="G82" s="167" t="s">
        <v>761</v>
      </c>
      <c r="H82" s="182" t="s">
        <v>619</v>
      </c>
      <c r="I82" s="34">
        <v>6</v>
      </c>
      <c r="J82" s="168" t="s">
        <v>762</v>
      </c>
      <c r="K82" s="168" t="s">
        <v>763</v>
      </c>
      <c r="L82" s="33">
        <v>23.27</v>
      </c>
      <c r="M82" s="33" t="e">
        <v>#REF!</v>
      </c>
      <c r="N82" s="33" t="e">
        <v>#REF!</v>
      </c>
      <c r="O82" s="33">
        <v>139.62</v>
      </c>
      <c r="P82" s="3"/>
    </row>
    <row r="83" spans="1:16" hidden="1">
      <c r="B83" s="165" t="s">
        <v>542</v>
      </c>
      <c r="C83" s="165" t="s">
        <v>36</v>
      </c>
      <c r="D83" s="165" t="s">
        <v>38</v>
      </c>
      <c r="E83" s="35"/>
      <c r="F83" s="166">
        <v>1301001070</v>
      </c>
      <c r="G83" s="167" t="s">
        <v>764</v>
      </c>
      <c r="H83" s="182" t="s">
        <v>619</v>
      </c>
      <c r="I83" s="34">
        <v>8.4</v>
      </c>
      <c r="J83" s="168">
        <v>4.54</v>
      </c>
      <c r="K83" s="168">
        <v>4.79</v>
      </c>
      <c r="L83" s="33">
        <v>5.84</v>
      </c>
      <c r="M83" s="33" t="e">
        <v>#REF!</v>
      </c>
      <c r="N83" s="33" t="e">
        <v>#REF!</v>
      </c>
      <c r="O83" s="33">
        <v>49.05</v>
      </c>
      <c r="P83" s="3"/>
    </row>
    <row r="84" spans="1:16" hidden="1">
      <c r="B84" s="165"/>
      <c r="C84" s="165"/>
      <c r="D84" s="165"/>
      <c r="E84" s="165"/>
      <c r="F84" s="166"/>
      <c r="G84" s="170"/>
      <c r="H84" s="171"/>
      <c r="I84" s="172"/>
      <c r="J84" s="173" t="s">
        <v>765</v>
      </c>
      <c r="K84" s="173"/>
      <c r="L84" s="174"/>
      <c r="M84" s="175"/>
      <c r="N84" s="175" t="e">
        <v>#REF!</v>
      </c>
      <c r="O84" s="175">
        <v>2665.0700000000006</v>
      </c>
      <c r="P84" s="3"/>
    </row>
    <row r="85" spans="1:16" hidden="1">
      <c r="B85" s="84" t="s">
        <v>474</v>
      </c>
      <c r="C85" s="84"/>
      <c r="D85" s="84"/>
      <c r="E85" s="84"/>
      <c r="F85" s="85"/>
      <c r="G85" s="86" t="s">
        <v>98</v>
      </c>
      <c r="H85" s="87"/>
      <c r="I85" s="77"/>
      <c r="J85" s="179"/>
      <c r="K85" s="93"/>
      <c r="L85" s="88"/>
      <c r="M85" s="88"/>
      <c r="N85" s="88"/>
      <c r="O85" s="88"/>
      <c r="P85" s="3"/>
    </row>
    <row r="86" spans="1:16" ht="24" hidden="1">
      <c r="A86" s="3" t="s">
        <v>443</v>
      </c>
      <c r="B86" s="35" t="s">
        <v>475</v>
      </c>
      <c r="C86" s="35" t="s">
        <v>36</v>
      </c>
      <c r="D86" s="35" t="s">
        <v>37</v>
      </c>
      <c r="E86" s="35"/>
      <c r="F86" s="244">
        <v>93653</v>
      </c>
      <c r="G86" s="245" t="s">
        <v>766</v>
      </c>
      <c r="H86" s="182" t="s">
        <v>92</v>
      </c>
      <c r="I86" s="246">
        <v>4</v>
      </c>
      <c r="J86" s="168" t="s">
        <v>767</v>
      </c>
      <c r="K86" s="168" t="s">
        <v>768</v>
      </c>
      <c r="L86" s="247">
        <v>15.12</v>
      </c>
      <c r="M86" s="247" t="e">
        <v>#REF!</v>
      </c>
      <c r="N86" s="247" t="e">
        <v>#REF!</v>
      </c>
      <c r="O86" s="247">
        <v>60.48</v>
      </c>
      <c r="P86" s="3"/>
    </row>
    <row r="87" spans="1:16" ht="24" hidden="1">
      <c r="B87" s="35" t="s">
        <v>476</v>
      </c>
      <c r="C87" s="35" t="s">
        <v>36</v>
      </c>
      <c r="D87" s="35" t="s">
        <v>37</v>
      </c>
      <c r="E87" s="35"/>
      <c r="F87" s="244">
        <v>93667</v>
      </c>
      <c r="G87" s="245" t="s">
        <v>769</v>
      </c>
      <c r="H87" s="182" t="s">
        <v>92</v>
      </c>
      <c r="I87" s="246">
        <v>1</v>
      </c>
      <c r="J87" s="168" t="s">
        <v>770</v>
      </c>
      <c r="K87" s="168" t="s">
        <v>771</v>
      </c>
      <c r="L87" s="247">
        <v>93.03</v>
      </c>
      <c r="M87" s="247" t="e">
        <v>#REF!</v>
      </c>
      <c r="N87" s="247" t="e">
        <v>#REF!</v>
      </c>
      <c r="O87" s="247">
        <v>93.03</v>
      </c>
      <c r="P87" s="3"/>
    </row>
    <row r="88" spans="1:16" ht="24" hidden="1">
      <c r="B88" s="35" t="s">
        <v>507</v>
      </c>
      <c r="C88" s="35" t="s">
        <v>36</v>
      </c>
      <c r="D88" s="35" t="s">
        <v>37</v>
      </c>
      <c r="E88" s="35"/>
      <c r="F88" s="244">
        <v>93670</v>
      </c>
      <c r="G88" s="245" t="s">
        <v>772</v>
      </c>
      <c r="H88" s="182" t="s">
        <v>92</v>
      </c>
      <c r="I88" s="246">
        <v>1</v>
      </c>
      <c r="J88" s="168" t="s">
        <v>773</v>
      </c>
      <c r="K88" s="168" t="s">
        <v>774</v>
      </c>
      <c r="L88" s="247">
        <v>99.42</v>
      </c>
      <c r="M88" s="247" t="e">
        <v>#REF!</v>
      </c>
      <c r="N88" s="247" t="e">
        <v>#REF!</v>
      </c>
      <c r="O88" s="247">
        <v>99.42</v>
      </c>
      <c r="P88" s="3"/>
    </row>
    <row r="89" spans="1:16" ht="24" hidden="1">
      <c r="B89" s="35" t="s">
        <v>543</v>
      </c>
      <c r="C89" s="35" t="s">
        <v>36</v>
      </c>
      <c r="D89" s="35" t="s">
        <v>37</v>
      </c>
      <c r="E89" s="35"/>
      <c r="F89" s="244">
        <v>93654</v>
      </c>
      <c r="G89" s="245" t="s">
        <v>775</v>
      </c>
      <c r="H89" s="182" t="s">
        <v>92</v>
      </c>
      <c r="I89" s="246">
        <v>1</v>
      </c>
      <c r="J89" s="168" t="s">
        <v>776</v>
      </c>
      <c r="K89" s="168" t="s">
        <v>777</v>
      </c>
      <c r="L89" s="247">
        <v>15.81</v>
      </c>
      <c r="M89" s="247" t="e">
        <v>#REF!</v>
      </c>
      <c r="N89" s="247" t="e">
        <v>#REF!</v>
      </c>
      <c r="O89" s="247">
        <v>15.81</v>
      </c>
      <c r="P89" s="3"/>
    </row>
    <row r="90" spans="1:16" ht="24" hidden="1">
      <c r="B90" s="35" t="s">
        <v>544</v>
      </c>
      <c r="C90" s="35" t="s">
        <v>36</v>
      </c>
      <c r="D90" s="35" t="s">
        <v>37</v>
      </c>
      <c r="E90" s="35"/>
      <c r="F90" s="244">
        <v>93660</v>
      </c>
      <c r="G90" s="245" t="s">
        <v>778</v>
      </c>
      <c r="H90" s="182" t="s">
        <v>92</v>
      </c>
      <c r="I90" s="246">
        <v>3</v>
      </c>
      <c r="J90" s="168" t="s">
        <v>779</v>
      </c>
      <c r="K90" s="168" t="s">
        <v>780</v>
      </c>
      <c r="L90" s="247">
        <v>74.44</v>
      </c>
      <c r="M90" s="247" t="e">
        <v>#REF!</v>
      </c>
      <c r="N90" s="247" t="e">
        <v>#REF!</v>
      </c>
      <c r="O90" s="247">
        <v>223.32</v>
      </c>
      <c r="P90" s="3"/>
    </row>
    <row r="91" spans="1:16" ht="24" hidden="1">
      <c r="B91" s="165" t="s">
        <v>543</v>
      </c>
      <c r="C91" s="165" t="s">
        <v>36</v>
      </c>
      <c r="D91" s="165" t="s">
        <v>37</v>
      </c>
      <c r="E91" s="35"/>
      <c r="F91" s="166">
        <v>101895</v>
      </c>
      <c r="G91" s="167" t="s">
        <v>781</v>
      </c>
      <c r="H91" s="182" t="s">
        <v>92</v>
      </c>
      <c r="I91" s="34">
        <v>1</v>
      </c>
      <c r="J91" s="168" t="s">
        <v>782</v>
      </c>
      <c r="K91" s="168" t="s">
        <v>783</v>
      </c>
      <c r="L91" s="33">
        <v>548.80999999999995</v>
      </c>
      <c r="M91" s="33" t="e">
        <v>#REF!</v>
      </c>
      <c r="N91" s="33" t="e">
        <v>#REF!</v>
      </c>
      <c r="O91" s="33">
        <v>548.80999999999995</v>
      </c>
      <c r="P91" s="3"/>
    </row>
    <row r="92" spans="1:16" hidden="1">
      <c r="B92" s="165" t="s">
        <v>545</v>
      </c>
      <c r="C92" s="165" t="s">
        <v>36</v>
      </c>
      <c r="D92" s="165" t="s">
        <v>78</v>
      </c>
      <c r="E92" s="35"/>
      <c r="F92" s="166">
        <v>64169</v>
      </c>
      <c r="G92" s="167" t="s">
        <v>549</v>
      </c>
      <c r="H92" s="182" t="s">
        <v>550</v>
      </c>
      <c r="I92" s="34">
        <v>1</v>
      </c>
      <c r="J92" s="168">
        <v>330.73</v>
      </c>
      <c r="K92" s="168">
        <v>0</v>
      </c>
      <c r="L92" s="33">
        <v>426.04</v>
      </c>
      <c r="M92" s="33" t="e">
        <v>#REF!</v>
      </c>
      <c r="N92" s="33" t="e">
        <v>#REF!</v>
      </c>
      <c r="O92" s="33">
        <v>426.04</v>
      </c>
      <c r="P92" s="3"/>
    </row>
    <row r="93" spans="1:16" ht="24" hidden="1">
      <c r="B93" s="165" t="s">
        <v>546</v>
      </c>
      <c r="C93" s="165" t="s">
        <v>36</v>
      </c>
      <c r="D93" s="165" t="s">
        <v>38</v>
      </c>
      <c r="E93" s="35"/>
      <c r="F93" s="166">
        <v>1201005132</v>
      </c>
      <c r="G93" s="167" t="s">
        <v>784</v>
      </c>
      <c r="H93" s="182" t="s">
        <v>92</v>
      </c>
      <c r="I93" s="34">
        <v>8</v>
      </c>
      <c r="J93" s="168">
        <v>79.52</v>
      </c>
      <c r="K93" s="168">
        <v>84.29</v>
      </c>
      <c r="L93" s="33">
        <v>102.43</v>
      </c>
      <c r="M93" s="33" t="e">
        <v>#REF!</v>
      </c>
      <c r="N93" s="33" t="e">
        <v>#REF!</v>
      </c>
      <c r="O93" s="33">
        <v>819.44</v>
      </c>
      <c r="P93" s="3"/>
    </row>
    <row r="94" spans="1:16" ht="24" hidden="1">
      <c r="B94" s="165" t="s">
        <v>547</v>
      </c>
      <c r="C94" s="165" t="s">
        <v>36</v>
      </c>
      <c r="D94" s="165" t="s">
        <v>38</v>
      </c>
      <c r="E94" s="35"/>
      <c r="F94" s="166">
        <v>1201005141</v>
      </c>
      <c r="G94" s="167" t="s">
        <v>785</v>
      </c>
      <c r="H94" s="182" t="s">
        <v>92</v>
      </c>
      <c r="I94" s="34">
        <v>8</v>
      </c>
      <c r="J94" s="168">
        <v>123.01</v>
      </c>
      <c r="K94" s="168">
        <v>130.43</v>
      </c>
      <c r="L94" s="33">
        <v>158.46</v>
      </c>
      <c r="M94" s="33" t="e">
        <v>#REF!</v>
      </c>
      <c r="N94" s="33" t="e">
        <v>#REF!</v>
      </c>
      <c r="O94" s="33">
        <v>1267.68</v>
      </c>
      <c r="P94" s="3"/>
    </row>
    <row r="95" spans="1:16" hidden="1">
      <c r="B95" s="165" t="s">
        <v>548</v>
      </c>
      <c r="C95" s="165" t="s">
        <v>36</v>
      </c>
      <c r="D95" s="165" t="s">
        <v>78</v>
      </c>
      <c r="E95" s="35"/>
      <c r="F95" s="166">
        <v>64819</v>
      </c>
      <c r="G95" s="167" t="s">
        <v>551</v>
      </c>
      <c r="H95" s="182" t="s">
        <v>550</v>
      </c>
      <c r="I95" s="34">
        <v>1</v>
      </c>
      <c r="J95" s="168">
        <v>889.43</v>
      </c>
      <c r="K95" s="168">
        <v>0</v>
      </c>
      <c r="L95" s="33">
        <v>1145.76</v>
      </c>
      <c r="M95" s="33" t="e">
        <v>#REF!</v>
      </c>
      <c r="N95" s="33" t="e">
        <v>#REF!</v>
      </c>
      <c r="O95" s="33">
        <v>1145.76</v>
      </c>
      <c r="P95" s="3"/>
    </row>
    <row r="96" spans="1:16" hidden="1">
      <c r="B96" s="165"/>
      <c r="C96" s="165"/>
      <c r="D96" s="165"/>
      <c r="E96" s="165"/>
      <c r="F96" s="166"/>
      <c r="G96" s="170"/>
      <c r="H96" s="171"/>
      <c r="I96" s="172"/>
      <c r="J96" s="173" t="s">
        <v>786</v>
      </c>
      <c r="K96" s="173"/>
      <c r="L96" s="174"/>
      <c r="M96" s="175"/>
      <c r="N96" s="175" t="e">
        <v>#REF!</v>
      </c>
      <c r="O96" s="175">
        <v>4699.79</v>
      </c>
      <c r="P96" s="3"/>
    </row>
    <row r="97" spans="2:16" hidden="1">
      <c r="B97" s="84" t="s">
        <v>479</v>
      </c>
      <c r="C97" s="84"/>
      <c r="D97" s="84"/>
      <c r="E97" s="84"/>
      <c r="F97" s="85"/>
      <c r="G97" s="86" t="s">
        <v>244</v>
      </c>
      <c r="H97" s="87"/>
      <c r="I97" s="77"/>
      <c r="J97" s="179"/>
      <c r="K97" s="93"/>
      <c r="L97" s="88"/>
      <c r="M97" s="88"/>
      <c r="N97" s="88"/>
      <c r="O97" s="88"/>
      <c r="P97" s="3"/>
    </row>
    <row r="98" spans="2:16" s="98" customFormat="1" ht="36" hidden="1">
      <c r="B98" s="35" t="s">
        <v>480</v>
      </c>
      <c r="C98" s="35" t="s">
        <v>36</v>
      </c>
      <c r="D98" s="35" t="s">
        <v>37</v>
      </c>
      <c r="E98" s="35"/>
      <c r="F98" s="244">
        <v>92023</v>
      </c>
      <c r="G98" s="245" t="s">
        <v>787</v>
      </c>
      <c r="H98" s="182" t="s">
        <v>92</v>
      </c>
      <c r="I98" s="246">
        <v>3</v>
      </c>
      <c r="J98" s="168" t="s">
        <v>788</v>
      </c>
      <c r="K98" s="168" t="s">
        <v>789</v>
      </c>
      <c r="L98" s="247">
        <v>53.88</v>
      </c>
      <c r="M98" s="247" t="e">
        <v>#REF!</v>
      </c>
      <c r="N98" s="247" t="e">
        <v>#REF!</v>
      </c>
      <c r="O98" s="247">
        <v>161.63999999999999</v>
      </c>
    </row>
    <row r="99" spans="2:16" ht="24" hidden="1">
      <c r="B99" s="35" t="s">
        <v>481</v>
      </c>
      <c r="C99" s="35" t="s">
        <v>36</v>
      </c>
      <c r="D99" s="35" t="s">
        <v>37</v>
      </c>
      <c r="E99" s="35"/>
      <c r="F99" s="244">
        <v>91953</v>
      </c>
      <c r="G99" s="245" t="s">
        <v>790</v>
      </c>
      <c r="H99" s="182" t="s">
        <v>92</v>
      </c>
      <c r="I99" s="246">
        <v>1</v>
      </c>
      <c r="J99" s="168" t="s">
        <v>791</v>
      </c>
      <c r="K99" s="168" t="s">
        <v>792</v>
      </c>
      <c r="L99" s="247">
        <v>30.36</v>
      </c>
      <c r="M99" s="247" t="e">
        <v>#REF!</v>
      </c>
      <c r="N99" s="247" t="e">
        <v>#REF!</v>
      </c>
      <c r="O99" s="247">
        <v>30.36</v>
      </c>
      <c r="P99" s="3"/>
    </row>
    <row r="100" spans="2:16" ht="24" hidden="1">
      <c r="B100" s="35" t="s">
        <v>552</v>
      </c>
      <c r="C100" s="35" t="s">
        <v>36</v>
      </c>
      <c r="D100" s="35" t="s">
        <v>37</v>
      </c>
      <c r="E100" s="35"/>
      <c r="F100" s="244">
        <v>91992</v>
      </c>
      <c r="G100" s="245" t="s">
        <v>793</v>
      </c>
      <c r="H100" s="182" t="s">
        <v>92</v>
      </c>
      <c r="I100" s="246">
        <v>3</v>
      </c>
      <c r="J100" s="168" t="s">
        <v>794</v>
      </c>
      <c r="K100" s="168" t="s">
        <v>795</v>
      </c>
      <c r="L100" s="247">
        <v>46.6</v>
      </c>
      <c r="M100" s="247" t="e">
        <v>#REF!</v>
      </c>
      <c r="N100" s="247" t="e">
        <v>#REF!</v>
      </c>
      <c r="O100" s="247">
        <v>139.80000000000001</v>
      </c>
      <c r="P100" s="3"/>
    </row>
    <row r="101" spans="2:16" ht="24" hidden="1">
      <c r="B101" s="35" t="s">
        <v>553</v>
      </c>
      <c r="C101" s="35" t="s">
        <v>36</v>
      </c>
      <c r="D101" s="35" t="s">
        <v>37</v>
      </c>
      <c r="E101" s="35"/>
      <c r="F101" s="244">
        <v>92000</v>
      </c>
      <c r="G101" s="245" t="s">
        <v>796</v>
      </c>
      <c r="H101" s="182" t="s">
        <v>92</v>
      </c>
      <c r="I101" s="246">
        <v>9</v>
      </c>
      <c r="J101" s="168" t="s">
        <v>797</v>
      </c>
      <c r="K101" s="168" t="s">
        <v>798</v>
      </c>
      <c r="L101" s="247">
        <v>32.08</v>
      </c>
      <c r="M101" s="247" t="e">
        <v>#REF!</v>
      </c>
      <c r="N101" s="247" t="e">
        <v>#REF!</v>
      </c>
      <c r="O101" s="247">
        <v>288.72000000000003</v>
      </c>
      <c r="P101" s="3"/>
    </row>
    <row r="102" spans="2:16" ht="36" hidden="1">
      <c r="B102" s="35" t="s">
        <v>663</v>
      </c>
      <c r="C102" s="35" t="s">
        <v>36</v>
      </c>
      <c r="D102" s="35" t="s">
        <v>39</v>
      </c>
      <c r="E102" s="35"/>
      <c r="F102" s="244" t="s">
        <v>522</v>
      </c>
      <c r="G102" s="245" t="s">
        <v>353</v>
      </c>
      <c r="H102" s="182" t="s">
        <v>92</v>
      </c>
      <c r="I102" s="246">
        <v>2</v>
      </c>
      <c r="J102" s="241">
        <v>68.92</v>
      </c>
      <c r="K102" s="168">
        <v>0</v>
      </c>
      <c r="L102" s="247">
        <v>88.78</v>
      </c>
      <c r="M102" s="247" t="e">
        <v>#REF!</v>
      </c>
      <c r="N102" s="247" t="e">
        <v>#REF!</v>
      </c>
      <c r="O102" s="247">
        <v>177.56</v>
      </c>
      <c r="P102" s="3"/>
    </row>
    <row r="103" spans="2:16" hidden="1">
      <c r="B103" s="165"/>
      <c r="C103" s="165"/>
      <c r="D103" s="165"/>
      <c r="E103" s="165"/>
      <c r="F103" s="166"/>
      <c r="G103" s="170"/>
      <c r="H103" s="171"/>
      <c r="I103" s="172"/>
      <c r="J103" s="173" t="s">
        <v>799</v>
      </c>
      <c r="K103" s="173"/>
      <c r="L103" s="174"/>
      <c r="M103" s="175"/>
      <c r="N103" s="175" t="e">
        <v>#REF!</v>
      </c>
      <c r="O103" s="175">
        <v>798.07999999999993</v>
      </c>
      <c r="P103" s="3"/>
    </row>
    <row r="104" spans="2:16" hidden="1">
      <c r="B104" s="84" t="s">
        <v>482</v>
      </c>
      <c r="C104" s="84"/>
      <c r="D104" s="84"/>
      <c r="E104" s="84"/>
      <c r="F104" s="85"/>
      <c r="G104" s="86" t="s">
        <v>554</v>
      </c>
      <c r="H104" s="87"/>
      <c r="I104" s="77"/>
      <c r="J104" s="179"/>
      <c r="K104" s="93"/>
      <c r="L104" s="88"/>
      <c r="M104" s="88"/>
      <c r="N104" s="88"/>
      <c r="O104" s="88"/>
      <c r="P104" s="3"/>
    </row>
    <row r="105" spans="2:16" ht="24" hidden="1">
      <c r="B105" s="35" t="s">
        <v>483</v>
      </c>
      <c r="C105" s="35" t="s">
        <v>36</v>
      </c>
      <c r="D105" s="35" t="s">
        <v>37</v>
      </c>
      <c r="E105" s="35"/>
      <c r="F105" s="244">
        <v>91924</v>
      </c>
      <c r="G105" s="245" t="s">
        <v>800</v>
      </c>
      <c r="H105" s="182" t="s">
        <v>619</v>
      </c>
      <c r="I105" s="246">
        <v>58</v>
      </c>
      <c r="J105" s="168" t="s">
        <v>801</v>
      </c>
      <c r="K105" s="168" t="s">
        <v>802</v>
      </c>
      <c r="L105" s="247">
        <v>3.31</v>
      </c>
      <c r="M105" s="247" t="e">
        <v>#REF!</v>
      </c>
      <c r="N105" s="247" t="e">
        <v>#REF!</v>
      </c>
      <c r="O105" s="247">
        <v>191.98</v>
      </c>
      <c r="P105" s="3"/>
    </row>
    <row r="106" spans="2:16" ht="24" hidden="1">
      <c r="B106" s="35" t="s">
        <v>484</v>
      </c>
      <c r="C106" s="35" t="s">
        <v>36</v>
      </c>
      <c r="D106" s="35" t="s">
        <v>37</v>
      </c>
      <c r="E106" s="35"/>
      <c r="F106" s="244">
        <v>91927</v>
      </c>
      <c r="G106" s="245" t="s">
        <v>803</v>
      </c>
      <c r="H106" s="182" t="s">
        <v>619</v>
      </c>
      <c r="I106" s="246">
        <v>224.3</v>
      </c>
      <c r="J106" s="168" t="s">
        <v>804</v>
      </c>
      <c r="K106" s="168" t="s">
        <v>805</v>
      </c>
      <c r="L106" s="247">
        <v>5.39</v>
      </c>
      <c r="M106" s="247" t="e">
        <v>#REF!</v>
      </c>
      <c r="N106" s="247" t="e">
        <v>#REF!</v>
      </c>
      <c r="O106" s="247">
        <v>1208.97</v>
      </c>
      <c r="P106" s="3"/>
    </row>
    <row r="107" spans="2:16" ht="24" hidden="1">
      <c r="B107" s="35" t="s">
        <v>485</v>
      </c>
      <c r="C107" s="35" t="s">
        <v>36</v>
      </c>
      <c r="D107" s="35" t="s">
        <v>37</v>
      </c>
      <c r="E107" s="35"/>
      <c r="F107" s="244">
        <v>91929</v>
      </c>
      <c r="G107" s="245" t="s">
        <v>806</v>
      </c>
      <c r="H107" s="182" t="s">
        <v>619</v>
      </c>
      <c r="I107" s="246">
        <v>56.2</v>
      </c>
      <c r="J107" s="168" t="s">
        <v>807</v>
      </c>
      <c r="K107" s="168" t="s">
        <v>808</v>
      </c>
      <c r="L107" s="247">
        <v>7.94</v>
      </c>
      <c r="M107" s="247" t="e">
        <v>#REF!</v>
      </c>
      <c r="N107" s="247" t="e">
        <v>#REF!</v>
      </c>
      <c r="O107" s="247">
        <v>446.22</v>
      </c>
      <c r="P107" s="3"/>
    </row>
    <row r="108" spans="2:16" ht="36" hidden="1">
      <c r="B108" s="35" t="s">
        <v>664</v>
      </c>
      <c r="C108" s="165" t="s">
        <v>36</v>
      </c>
      <c r="D108" s="165" t="s">
        <v>37</v>
      </c>
      <c r="E108" s="35"/>
      <c r="F108" s="166">
        <v>101562</v>
      </c>
      <c r="G108" s="167" t="s">
        <v>809</v>
      </c>
      <c r="H108" s="182" t="s">
        <v>619</v>
      </c>
      <c r="I108" s="34">
        <v>80</v>
      </c>
      <c r="J108" s="168" t="s">
        <v>810</v>
      </c>
      <c r="K108" s="168" t="s">
        <v>811</v>
      </c>
      <c r="L108" s="33">
        <v>29.53</v>
      </c>
      <c r="M108" s="33" t="e">
        <v>#REF!</v>
      </c>
      <c r="N108" s="33" t="e">
        <v>#REF!</v>
      </c>
      <c r="O108" s="33">
        <v>2362.4</v>
      </c>
      <c r="P108" s="3"/>
    </row>
    <row r="109" spans="2:16" ht="36" hidden="1">
      <c r="B109" s="35" t="s">
        <v>665</v>
      </c>
      <c r="C109" s="165" t="s">
        <v>36</v>
      </c>
      <c r="D109" s="165" t="s">
        <v>37</v>
      </c>
      <c r="E109" s="35"/>
      <c r="F109" s="166">
        <v>101564</v>
      </c>
      <c r="G109" s="167" t="s">
        <v>812</v>
      </c>
      <c r="H109" s="182" t="s">
        <v>619</v>
      </c>
      <c r="I109" s="34">
        <v>240</v>
      </c>
      <c r="J109" s="168" t="s">
        <v>813</v>
      </c>
      <c r="K109" s="168" t="s">
        <v>814</v>
      </c>
      <c r="L109" s="33">
        <v>61.64</v>
      </c>
      <c r="M109" s="33" t="e">
        <v>#REF!</v>
      </c>
      <c r="N109" s="33" t="e">
        <v>#REF!</v>
      </c>
      <c r="O109" s="33">
        <v>14793.6</v>
      </c>
      <c r="P109" s="3"/>
    </row>
    <row r="110" spans="2:16" ht="24" hidden="1">
      <c r="B110" s="35" t="s">
        <v>666</v>
      </c>
      <c r="C110" s="35" t="s">
        <v>36</v>
      </c>
      <c r="D110" s="35" t="s">
        <v>37</v>
      </c>
      <c r="E110" s="35"/>
      <c r="F110" s="244">
        <v>98297</v>
      </c>
      <c r="G110" s="245" t="s">
        <v>815</v>
      </c>
      <c r="H110" s="182" t="s">
        <v>619</v>
      </c>
      <c r="I110" s="246">
        <v>37.799999999999997</v>
      </c>
      <c r="J110" s="168" t="s">
        <v>816</v>
      </c>
      <c r="K110" s="168" t="s">
        <v>817</v>
      </c>
      <c r="L110" s="247">
        <v>13.31</v>
      </c>
      <c r="M110" s="247" t="e">
        <v>#REF!</v>
      </c>
      <c r="N110" s="247" t="e">
        <v>#REF!</v>
      </c>
      <c r="O110" s="247">
        <v>503.11</v>
      </c>
      <c r="P110" s="3"/>
    </row>
    <row r="111" spans="2:16" ht="36" hidden="1">
      <c r="B111" s="35" t="s">
        <v>555</v>
      </c>
      <c r="C111" s="35" t="s">
        <v>36</v>
      </c>
      <c r="D111" s="35" t="s">
        <v>37</v>
      </c>
      <c r="E111" s="35"/>
      <c r="F111" s="244">
        <v>98287</v>
      </c>
      <c r="G111" s="245" t="s">
        <v>818</v>
      </c>
      <c r="H111" s="182" t="s">
        <v>619</v>
      </c>
      <c r="I111" s="246">
        <v>37.799999999999997</v>
      </c>
      <c r="J111" s="168" t="s">
        <v>819</v>
      </c>
      <c r="K111" s="168" t="s">
        <v>820</v>
      </c>
      <c r="L111" s="247">
        <v>1.98</v>
      </c>
      <c r="M111" s="247" t="e">
        <v>#REF!</v>
      </c>
      <c r="N111" s="247" t="e">
        <v>#REF!</v>
      </c>
      <c r="O111" s="247">
        <v>74.84</v>
      </c>
      <c r="P111" s="3"/>
    </row>
    <row r="112" spans="2:16" hidden="1">
      <c r="B112" s="165"/>
      <c r="C112" s="165"/>
      <c r="D112" s="165"/>
      <c r="E112" s="165"/>
      <c r="F112" s="166"/>
      <c r="G112" s="170"/>
      <c r="H112" s="171"/>
      <c r="I112" s="172"/>
      <c r="J112" s="173" t="s">
        <v>821</v>
      </c>
      <c r="K112" s="173"/>
      <c r="L112" s="174"/>
      <c r="M112" s="175"/>
      <c r="N112" s="175" t="e">
        <v>#REF!</v>
      </c>
      <c r="O112" s="175">
        <v>19581.12</v>
      </c>
      <c r="P112" s="3"/>
    </row>
    <row r="113" spans="2:16" hidden="1">
      <c r="B113" s="84" t="s">
        <v>486</v>
      </c>
      <c r="C113" s="84"/>
      <c r="D113" s="84"/>
      <c r="E113" s="84"/>
      <c r="F113" s="85"/>
      <c r="G113" s="86" t="s">
        <v>556</v>
      </c>
      <c r="H113" s="87"/>
      <c r="I113" s="77"/>
      <c r="J113" s="179"/>
      <c r="K113" s="93"/>
      <c r="L113" s="88"/>
      <c r="M113" s="88"/>
      <c r="N113" s="88"/>
      <c r="O113" s="88"/>
      <c r="P113" s="3"/>
    </row>
    <row r="114" spans="2:16" ht="36" hidden="1">
      <c r="B114" s="35" t="s">
        <v>487</v>
      </c>
      <c r="C114" s="35" t="s">
        <v>36</v>
      </c>
      <c r="D114" s="35" t="s">
        <v>37</v>
      </c>
      <c r="E114" s="35"/>
      <c r="F114" s="244">
        <v>97886</v>
      </c>
      <c r="G114" s="245" t="s">
        <v>822</v>
      </c>
      <c r="H114" s="182" t="s">
        <v>92</v>
      </c>
      <c r="I114" s="246">
        <v>2</v>
      </c>
      <c r="J114" s="168" t="s">
        <v>823</v>
      </c>
      <c r="K114" s="168" t="s">
        <v>824</v>
      </c>
      <c r="L114" s="247">
        <v>195.12</v>
      </c>
      <c r="M114" s="247" t="e">
        <v>#REF!</v>
      </c>
      <c r="N114" s="247" t="e">
        <v>#REF!</v>
      </c>
      <c r="O114" s="247">
        <v>390.24</v>
      </c>
      <c r="P114" s="3"/>
    </row>
    <row r="115" spans="2:16" ht="36" hidden="1">
      <c r="B115" s="35" t="s">
        <v>557</v>
      </c>
      <c r="C115" s="35" t="s">
        <v>36</v>
      </c>
      <c r="D115" s="35" t="s">
        <v>37</v>
      </c>
      <c r="E115" s="35"/>
      <c r="F115" s="244">
        <v>101882</v>
      </c>
      <c r="G115" s="245" t="s">
        <v>825</v>
      </c>
      <c r="H115" s="182" t="s">
        <v>92</v>
      </c>
      <c r="I115" s="246">
        <v>2</v>
      </c>
      <c r="J115" s="168" t="s">
        <v>826</v>
      </c>
      <c r="K115" s="168" t="s">
        <v>827</v>
      </c>
      <c r="L115" s="247">
        <v>1526.09</v>
      </c>
      <c r="M115" s="247" t="e">
        <v>#REF!</v>
      </c>
      <c r="N115" s="247" t="e">
        <v>#REF!</v>
      </c>
      <c r="O115" s="247">
        <v>3052.18</v>
      </c>
      <c r="P115" s="3"/>
    </row>
    <row r="116" spans="2:16" ht="36" hidden="1">
      <c r="B116" s="35" t="s">
        <v>651</v>
      </c>
      <c r="C116" s="35" t="s">
        <v>36</v>
      </c>
      <c r="D116" s="35" t="s">
        <v>37</v>
      </c>
      <c r="E116" s="35"/>
      <c r="F116" s="244">
        <v>101879</v>
      </c>
      <c r="G116" s="245" t="s">
        <v>828</v>
      </c>
      <c r="H116" s="182" t="s">
        <v>92</v>
      </c>
      <c r="I116" s="246">
        <v>1</v>
      </c>
      <c r="J116" s="168" t="s">
        <v>829</v>
      </c>
      <c r="K116" s="168" t="s">
        <v>830</v>
      </c>
      <c r="L116" s="247">
        <v>650.75</v>
      </c>
      <c r="M116" s="247" t="e">
        <v>#REF!</v>
      </c>
      <c r="N116" s="247" t="e">
        <v>#REF!</v>
      </c>
      <c r="O116" s="247">
        <v>650.75</v>
      </c>
      <c r="P116" s="3"/>
    </row>
    <row r="117" spans="2:16" hidden="1">
      <c r="B117" s="35" t="s">
        <v>652</v>
      </c>
      <c r="C117" s="35" t="s">
        <v>36</v>
      </c>
      <c r="D117" s="35" t="s">
        <v>78</v>
      </c>
      <c r="E117" s="35"/>
      <c r="F117" s="244">
        <v>61446</v>
      </c>
      <c r="G117" s="245" t="s">
        <v>653</v>
      </c>
      <c r="H117" s="182" t="s">
        <v>92</v>
      </c>
      <c r="I117" s="246">
        <v>1</v>
      </c>
      <c r="J117" s="168">
        <v>81.31</v>
      </c>
      <c r="K117" s="168">
        <v>0</v>
      </c>
      <c r="L117" s="247">
        <v>104.74</v>
      </c>
      <c r="M117" s="247" t="e">
        <v>#REF!</v>
      </c>
      <c r="N117" s="247" t="e">
        <v>#REF!</v>
      </c>
      <c r="O117" s="247">
        <v>104.74</v>
      </c>
      <c r="P117" s="3"/>
    </row>
    <row r="118" spans="2:16" hidden="1">
      <c r="B118" s="35" t="s">
        <v>654</v>
      </c>
      <c r="C118" s="35" t="s">
        <v>36</v>
      </c>
      <c r="D118" s="35" t="s">
        <v>78</v>
      </c>
      <c r="E118" s="35"/>
      <c r="F118" s="244">
        <v>59639</v>
      </c>
      <c r="G118" s="245" t="s">
        <v>655</v>
      </c>
      <c r="H118" s="182" t="s">
        <v>92</v>
      </c>
      <c r="I118" s="246">
        <v>1</v>
      </c>
      <c r="J118" s="168">
        <v>521.55999999999995</v>
      </c>
      <c r="K118" s="168">
        <v>0</v>
      </c>
      <c r="L118" s="247">
        <v>671.87</v>
      </c>
      <c r="M118" s="247" t="e">
        <v>#REF!</v>
      </c>
      <c r="N118" s="247" t="e">
        <v>#REF!</v>
      </c>
      <c r="O118" s="247">
        <v>671.87</v>
      </c>
      <c r="P118" s="3"/>
    </row>
    <row r="119" spans="2:16" hidden="1">
      <c r="B119" s="35" t="s">
        <v>659</v>
      </c>
      <c r="C119" s="35" t="s">
        <v>36</v>
      </c>
      <c r="D119" s="35" t="s">
        <v>78</v>
      </c>
      <c r="E119" s="35"/>
      <c r="F119" s="244">
        <v>61461</v>
      </c>
      <c r="G119" s="245" t="s">
        <v>661</v>
      </c>
      <c r="H119" s="182" t="s">
        <v>92</v>
      </c>
      <c r="I119" s="246">
        <v>1</v>
      </c>
      <c r="J119" s="168">
        <v>116.42</v>
      </c>
      <c r="K119" s="168">
        <v>0</v>
      </c>
      <c r="L119" s="247">
        <v>149.97</v>
      </c>
      <c r="M119" s="247" t="e">
        <v>#REF!</v>
      </c>
      <c r="N119" s="247" t="e">
        <v>#REF!</v>
      </c>
      <c r="O119" s="247">
        <v>149.97</v>
      </c>
      <c r="P119" s="3"/>
    </row>
    <row r="120" spans="2:16" hidden="1">
      <c r="B120" s="35" t="s">
        <v>660</v>
      </c>
      <c r="C120" s="35" t="s">
        <v>36</v>
      </c>
      <c r="D120" s="35" t="s">
        <v>78</v>
      </c>
      <c r="E120" s="35"/>
      <c r="F120" s="244">
        <v>63065</v>
      </c>
      <c r="G120" s="245" t="s">
        <v>662</v>
      </c>
      <c r="H120" s="182" t="s">
        <v>92</v>
      </c>
      <c r="I120" s="246">
        <v>1</v>
      </c>
      <c r="J120" s="168">
        <v>85.93</v>
      </c>
      <c r="K120" s="168">
        <v>0</v>
      </c>
      <c r="L120" s="247">
        <v>110.69</v>
      </c>
      <c r="M120" s="247" t="e">
        <v>#REF!</v>
      </c>
      <c r="N120" s="247" t="e">
        <v>#REF!</v>
      </c>
      <c r="O120" s="247">
        <v>110.69</v>
      </c>
      <c r="P120" s="3"/>
    </row>
    <row r="121" spans="2:16" hidden="1">
      <c r="B121" s="165"/>
      <c r="C121" s="165"/>
      <c r="D121" s="165"/>
      <c r="E121" s="165"/>
      <c r="F121" s="166"/>
      <c r="G121" s="170"/>
      <c r="H121" s="171"/>
      <c r="I121" s="172"/>
      <c r="J121" s="173" t="s">
        <v>831</v>
      </c>
      <c r="K121" s="173"/>
      <c r="L121" s="174"/>
      <c r="M121" s="175"/>
      <c r="N121" s="175" t="e">
        <v>#REF!</v>
      </c>
      <c r="O121" s="175">
        <v>5130.4399999999996</v>
      </c>
      <c r="P121" s="3"/>
    </row>
    <row r="122" spans="2:16" hidden="1">
      <c r="B122" s="165"/>
      <c r="C122" s="165"/>
      <c r="D122" s="165"/>
      <c r="E122" s="165"/>
      <c r="F122" s="166"/>
      <c r="G122" s="170"/>
      <c r="H122" s="171"/>
      <c r="I122" s="172"/>
      <c r="J122" s="173"/>
      <c r="K122" s="173"/>
      <c r="L122" s="174"/>
      <c r="M122" s="175">
        <v>0</v>
      </c>
      <c r="N122" s="175">
        <v>0</v>
      </c>
      <c r="O122" s="175"/>
      <c r="P122" s="3"/>
    </row>
    <row r="123" spans="2:16" hidden="1">
      <c r="B123" s="84" t="s">
        <v>563</v>
      </c>
      <c r="C123" s="84"/>
      <c r="D123" s="84"/>
      <c r="E123" s="84"/>
      <c r="F123" s="85"/>
      <c r="G123" s="86" t="s">
        <v>656</v>
      </c>
      <c r="H123" s="87"/>
      <c r="I123" s="77"/>
      <c r="J123" s="179"/>
      <c r="K123" s="93"/>
      <c r="L123" s="88"/>
      <c r="M123" s="88"/>
      <c r="N123" s="88"/>
      <c r="O123" s="88"/>
      <c r="P123" s="3"/>
    </row>
    <row r="124" spans="2:16" ht="36" hidden="1">
      <c r="B124" s="35" t="s">
        <v>564</v>
      </c>
      <c r="C124" s="35" t="s">
        <v>36</v>
      </c>
      <c r="D124" s="35" t="s">
        <v>38</v>
      </c>
      <c r="E124" s="35"/>
      <c r="F124" s="244">
        <v>1201001114</v>
      </c>
      <c r="G124" s="245" t="s">
        <v>832</v>
      </c>
      <c r="H124" s="182" t="s">
        <v>111</v>
      </c>
      <c r="I124" s="246">
        <v>9</v>
      </c>
      <c r="J124" s="168">
        <v>373.86</v>
      </c>
      <c r="K124" s="168">
        <v>203.28</v>
      </c>
      <c r="L124" s="247">
        <v>481.6</v>
      </c>
      <c r="M124" s="247" t="e">
        <v>#REF!</v>
      </c>
      <c r="N124" s="247" t="e">
        <v>#REF!</v>
      </c>
      <c r="O124" s="247">
        <v>4334.3999999999996</v>
      </c>
      <c r="P124" s="3"/>
    </row>
    <row r="125" spans="2:16" ht="24" hidden="1">
      <c r="B125" s="35" t="s">
        <v>557</v>
      </c>
      <c r="C125" s="35" t="s">
        <v>36</v>
      </c>
      <c r="D125" s="35" t="s">
        <v>37</v>
      </c>
      <c r="E125" s="35"/>
      <c r="F125" s="244">
        <v>97599</v>
      </c>
      <c r="G125" s="245" t="s">
        <v>833</v>
      </c>
      <c r="H125" s="182" t="s">
        <v>92</v>
      </c>
      <c r="I125" s="246">
        <v>3</v>
      </c>
      <c r="J125" s="168" t="s">
        <v>834</v>
      </c>
      <c r="K125" s="168" t="s">
        <v>835</v>
      </c>
      <c r="L125" s="247">
        <v>39.31</v>
      </c>
      <c r="M125" s="247" t="e">
        <v>#REF!</v>
      </c>
      <c r="N125" s="247" t="e">
        <v>#REF!</v>
      </c>
      <c r="O125" s="247">
        <v>117.93</v>
      </c>
      <c r="P125" s="3"/>
    </row>
    <row r="126" spans="2:16" hidden="1">
      <c r="B126" s="35" t="s">
        <v>651</v>
      </c>
      <c r="C126" s="35" t="s">
        <v>36</v>
      </c>
      <c r="D126" s="35" t="s">
        <v>78</v>
      </c>
      <c r="E126" s="35"/>
      <c r="F126" s="244" t="s">
        <v>658</v>
      </c>
      <c r="G126" s="245" t="s">
        <v>657</v>
      </c>
      <c r="H126" s="182" t="s">
        <v>92</v>
      </c>
      <c r="I126" s="246">
        <v>2</v>
      </c>
      <c r="J126" s="168">
        <v>309.02999999999997</v>
      </c>
      <c r="K126" s="168">
        <v>0</v>
      </c>
      <c r="L126" s="247">
        <v>398.09</v>
      </c>
      <c r="M126" s="247" t="e">
        <v>#REF!</v>
      </c>
      <c r="N126" s="247" t="e">
        <v>#REF!</v>
      </c>
      <c r="O126" s="247">
        <v>796.18</v>
      </c>
      <c r="P126" s="3"/>
    </row>
    <row r="127" spans="2:16" hidden="1">
      <c r="B127" s="165"/>
      <c r="C127" s="165"/>
      <c r="D127" s="165"/>
      <c r="E127" s="165"/>
      <c r="F127" s="166"/>
      <c r="G127" s="170"/>
      <c r="H127" s="171"/>
      <c r="I127" s="172"/>
      <c r="J127" s="173" t="s">
        <v>836</v>
      </c>
      <c r="K127" s="173"/>
      <c r="L127" s="174"/>
      <c r="M127" s="175"/>
      <c r="N127" s="175" t="e">
        <v>#REF!</v>
      </c>
      <c r="O127" s="175">
        <v>5248.51</v>
      </c>
      <c r="P127" s="3"/>
    </row>
    <row r="128" spans="2:16" hidden="1">
      <c r="B128" s="165"/>
      <c r="C128" s="165"/>
      <c r="D128" s="165"/>
      <c r="E128" s="165"/>
      <c r="F128" s="166"/>
      <c r="G128" s="170"/>
      <c r="H128" s="171"/>
      <c r="I128" s="172"/>
      <c r="J128" s="173"/>
      <c r="K128" s="173"/>
      <c r="L128" s="174"/>
      <c r="M128" s="175">
        <v>0</v>
      </c>
      <c r="N128" s="175">
        <v>0</v>
      </c>
      <c r="O128" s="175"/>
      <c r="P128" s="3"/>
    </row>
    <row r="129" spans="2:16" hidden="1">
      <c r="B129" s="84" t="s">
        <v>502</v>
      </c>
      <c r="C129" s="84"/>
      <c r="D129" s="84"/>
      <c r="E129" s="84"/>
      <c r="F129" s="85"/>
      <c r="G129" s="86" t="s">
        <v>588</v>
      </c>
      <c r="H129" s="87"/>
      <c r="I129" s="77"/>
      <c r="J129" s="179"/>
      <c r="K129" s="93"/>
      <c r="L129" s="88"/>
      <c r="M129" s="88"/>
      <c r="N129" s="88"/>
      <c r="O129" s="88"/>
      <c r="P129" s="3"/>
    </row>
    <row r="130" spans="2:16" ht="24" hidden="1">
      <c r="B130" s="165" t="s">
        <v>503</v>
      </c>
      <c r="C130" s="165" t="s">
        <v>36</v>
      </c>
      <c r="D130" s="165" t="s">
        <v>79</v>
      </c>
      <c r="E130" s="35"/>
      <c r="F130" s="230" t="s">
        <v>500</v>
      </c>
      <c r="G130" s="167" t="s">
        <v>501</v>
      </c>
      <c r="H130" s="165" t="s">
        <v>92</v>
      </c>
      <c r="I130" s="33">
        <v>1</v>
      </c>
      <c r="J130" s="169">
        <v>49550</v>
      </c>
      <c r="K130" s="169" t="e">
        <v>#REF!</v>
      </c>
      <c r="L130" s="33">
        <v>57801.57</v>
      </c>
      <c r="M130" s="33" t="e">
        <v>#REF!</v>
      </c>
      <c r="N130" s="33" t="e">
        <v>#REF!</v>
      </c>
      <c r="O130" s="33">
        <v>57801.57</v>
      </c>
      <c r="P130" s="3"/>
    </row>
    <row r="131" spans="2:16" hidden="1">
      <c r="B131" s="165" t="s">
        <v>558</v>
      </c>
      <c r="C131" s="165" t="s">
        <v>36</v>
      </c>
      <c r="D131" s="165" t="s">
        <v>78</v>
      </c>
      <c r="E131" s="35"/>
      <c r="F131" s="166">
        <v>65100</v>
      </c>
      <c r="G131" s="167" t="s">
        <v>598</v>
      </c>
      <c r="H131" s="182" t="s">
        <v>92</v>
      </c>
      <c r="I131" s="34">
        <v>3</v>
      </c>
      <c r="J131" s="168">
        <v>775.64</v>
      </c>
      <c r="K131" s="168">
        <v>0</v>
      </c>
      <c r="L131" s="33">
        <v>999.17</v>
      </c>
      <c r="M131" s="33" t="e">
        <v>#REF!</v>
      </c>
      <c r="N131" s="33" t="e">
        <v>#REF!</v>
      </c>
      <c r="O131" s="33">
        <v>2997.51</v>
      </c>
      <c r="P131" s="3"/>
    </row>
    <row r="132" spans="2:16" hidden="1">
      <c r="B132" s="165" t="s">
        <v>589</v>
      </c>
      <c r="C132" s="165" t="s">
        <v>36</v>
      </c>
      <c r="D132" s="165" t="s">
        <v>78</v>
      </c>
      <c r="E132" s="35"/>
      <c r="F132" s="166">
        <v>78655</v>
      </c>
      <c r="G132" s="167" t="s">
        <v>599</v>
      </c>
      <c r="H132" s="182" t="s">
        <v>92</v>
      </c>
      <c r="I132" s="34">
        <v>3</v>
      </c>
      <c r="J132" s="168">
        <v>21.72</v>
      </c>
      <c r="K132" s="168">
        <v>0</v>
      </c>
      <c r="L132" s="33">
        <v>27.97</v>
      </c>
      <c r="M132" s="33" t="e">
        <v>#REF!</v>
      </c>
      <c r="N132" s="33" t="e">
        <v>#REF!</v>
      </c>
      <c r="O132" s="33">
        <v>83.91</v>
      </c>
      <c r="P132" s="3"/>
    </row>
    <row r="133" spans="2:16" ht="24" hidden="1">
      <c r="B133" s="165" t="s">
        <v>590</v>
      </c>
      <c r="C133" s="165" t="s">
        <v>36</v>
      </c>
      <c r="D133" s="165" t="s">
        <v>38</v>
      </c>
      <c r="E133" s="35"/>
      <c r="F133" s="166">
        <v>1201008186</v>
      </c>
      <c r="G133" s="167" t="s">
        <v>837</v>
      </c>
      <c r="H133" s="182" t="s">
        <v>92</v>
      </c>
      <c r="I133" s="34">
        <v>1</v>
      </c>
      <c r="J133" s="168">
        <v>1335.56</v>
      </c>
      <c r="K133" s="168">
        <v>1409.3</v>
      </c>
      <c r="L133" s="33">
        <v>1720.46</v>
      </c>
      <c r="M133" s="33" t="e">
        <v>#REF!</v>
      </c>
      <c r="N133" s="33" t="e">
        <v>#REF!</v>
      </c>
      <c r="O133" s="33">
        <v>1720.46</v>
      </c>
      <c r="P133" s="3"/>
    </row>
    <row r="134" spans="2:16" hidden="1">
      <c r="B134" s="165" t="s">
        <v>591</v>
      </c>
      <c r="C134" s="165" t="s">
        <v>36</v>
      </c>
      <c r="D134" s="165" t="s">
        <v>78</v>
      </c>
      <c r="E134" s="35"/>
      <c r="F134" s="166">
        <v>65125</v>
      </c>
      <c r="G134" s="167" t="s">
        <v>600</v>
      </c>
      <c r="H134" s="182" t="s">
        <v>92</v>
      </c>
      <c r="I134" s="34">
        <v>2</v>
      </c>
      <c r="J134" s="168">
        <v>514.66999999999996</v>
      </c>
      <c r="K134" s="168">
        <v>0</v>
      </c>
      <c r="L134" s="33">
        <v>662.99</v>
      </c>
      <c r="M134" s="33" t="e">
        <v>#REF!</v>
      </c>
      <c r="N134" s="33" t="e">
        <v>#REF!</v>
      </c>
      <c r="O134" s="33">
        <v>1325.98</v>
      </c>
      <c r="P134" s="3"/>
    </row>
    <row r="135" spans="2:16" ht="24" hidden="1">
      <c r="B135" s="165" t="s">
        <v>592</v>
      </c>
      <c r="C135" s="165" t="s">
        <v>36</v>
      </c>
      <c r="D135" s="165" t="s">
        <v>38</v>
      </c>
      <c r="E135" s="35"/>
      <c r="F135" s="166">
        <v>1201008342</v>
      </c>
      <c r="G135" s="167" t="s">
        <v>838</v>
      </c>
      <c r="H135" s="182" t="s">
        <v>92</v>
      </c>
      <c r="I135" s="34">
        <v>1</v>
      </c>
      <c r="J135" s="168">
        <v>587.38</v>
      </c>
      <c r="K135" s="168">
        <v>628.17999999999995</v>
      </c>
      <c r="L135" s="33">
        <v>756.66</v>
      </c>
      <c r="M135" s="33" t="e">
        <v>#REF!</v>
      </c>
      <c r="N135" s="33" t="e">
        <v>#REF!</v>
      </c>
      <c r="O135" s="33">
        <v>756.66</v>
      </c>
      <c r="P135" s="3"/>
    </row>
    <row r="136" spans="2:16" ht="24" hidden="1">
      <c r="B136" s="165" t="s">
        <v>593</v>
      </c>
      <c r="C136" s="165" t="s">
        <v>36</v>
      </c>
      <c r="D136" s="165" t="s">
        <v>38</v>
      </c>
      <c r="E136" s="35"/>
      <c r="F136" s="166">
        <v>1201008306</v>
      </c>
      <c r="G136" s="167" t="s">
        <v>839</v>
      </c>
      <c r="H136" s="182" t="s">
        <v>92</v>
      </c>
      <c r="I136" s="34">
        <v>2</v>
      </c>
      <c r="J136" s="168">
        <v>1065.6199999999999</v>
      </c>
      <c r="K136" s="168">
        <v>1148.1099999999999</v>
      </c>
      <c r="L136" s="33">
        <v>1372.73</v>
      </c>
      <c r="M136" s="33" t="e">
        <v>#REF!</v>
      </c>
      <c r="N136" s="33" t="e">
        <v>#REF!</v>
      </c>
      <c r="O136" s="33">
        <v>2745.46</v>
      </c>
      <c r="P136" s="3"/>
    </row>
    <row r="137" spans="2:16" hidden="1">
      <c r="B137" s="165" t="s">
        <v>594</v>
      </c>
      <c r="C137" s="165" t="s">
        <v>36</v>
      </c>
      <c r="D137" s="165" t="s">
        <v>78</v>
      </c>
      <c r="E137" s="35"/>
      <c r="F137" s="166">
        <v>68817</v>
      </c>
      <c r="G137" s="167" t="s">
        <v>601</v>
      </c>
      <c r="H137" s="182" t="s">
        <v>92</v>
      </c>
      <c r="I137" s="34">
        <v>3</v>
      </c>
      <c r="J137" s="168">
        <v>357.69</v>
      </c>
      <c r="K137" s="168">
        <v>0</v>
      </c>
      <c r="L137" s="33">
        <v>460.77</v>
      </c>
      <c r="M137" s="33" t="e">
        <v>#REF!</v>
      </c>
      <c r="N137" s="33" t="e">
        <v>#REF!</v>
      </c>
      <c r="O137" s="33">
        <v>1382.31</v>
      </c>
      <c r="P137" s="3"/>
    </row>
    <row r="138" spans="2:16" hidden="1">
      <c r="B138" s="165" t="s">
        <v>595</v>
      </c>
      <c r="C138" s="165" t="s">
        <v>36</v>
      </c>
      <c r="D138" s="165" t="s">
        <v>78</v>
      </c>
      <c r="E138" s="35"/>
      <c r="F138" s="166">
        <v>65819</v>
      </c>
      <c r="G138" s="167" t="s">
        <v>602</v>
      </c>
      <c r="H138" s="182" t="s">
        <v>92</v>
      </c>
      <c r="I138" s="34">
        <v>2</v>
      </c>
      <c r="J138" s="168">
        <v>1600.68</v>
      </c>
      <c r="K138" s="168">
        <v>0</v>
      </c>
      <c r="L138" s="33">
        <v>2061.9899999999998</v>
      </c>
      <c r="M138" s="33" t="e">
        <v>#REF!</v>
      </c>
      <c r="N138" s="33" t="e">
        <v>#REF!</v>
      </c>
      <c r="O138" s="33">
        <v>4123.9799999999996</v>
      </c>
      <c r="P138" s="3"/>
    </row>
    <row r="139" spans="2:16" ht="36" hidden="1">
      <c r="B139" s="165" t="s">
        <v>596</v>
      </c>
      <c r="C139" s="165" t="s">
        <v>36</v>
      </c>
      <c r="D139" s="165" t="s">
        <v>38</v>
      </c>
      <c r="E139" s="35"/>
      <c r="F139" s="166">
        <v>1201008183</v>
      </c>
      <c r="G139" s="167" t="s">
        <v>840</v>
      </c>
      <c r="H139" s="182" t="s">
        <v>92</v>
      </c>
      <c r="I139" s="34">
        <v>1</v>
      </c>
      <c r="J139" s="168">
        <v>36645.64</v>
      </c>
      <c r="K139" s="168">
        <v>36678.959999999999</v>
      </c>
      <c r="L139" s="33">
        <v>47206.86</v>
      </c>
      <c r="M139" s="33" t="e">
        <v>#REF!</v>
      </c>
      <c r="N139" s="33" t="e">
        <v>#REF!</v>
      </c>
      <c r="O139" s="33">
        <v>47206.86</v>
      </c>
      <c r="P139" s="3"/>
    </row>
    <row r="140" spans="2:16" ht="24" hidden="1">
      <c r="B140" s="165" t="s">
        <v>597</v>
      </c>
      <c r="C140" s="165" t="s">
        <v>36</v>
      </c>
      <c r="D140" s="165" t="s">
        <v>39</v>
      </c>
      <c r="E140" s="35"/>
      <c r="F140" s="166" t="s">
        <v>586</v>
      </c>
      <c r="G140" s="167" t="s">
        <v>604</v>
      </c>
      <c r="H140" s="182" t="s">
        <v>550</v>
      </c>
      <c r="I140" s="34">
        <v>1</v>
      </c>
      <c r="J140" s="241">
        <v>12537.23</v>
      </c>
      <c r="K140" s="168">
        <v>0</v>
      </c>
      <c r="L140" s="33">
        <v>16150.44</v>
      </c>
      <c r="M140" s="33" t="e">
        <v>#REF!</v>
      </c>
      <c r="N140" s="33" t="e">
        <v>#REF!</v>
      </c>
      <c r="O140" s="33">
        <v>16150.44</v>
      </c>
      <c r="P140" s="3"/>
    </row>
    <row r="141" spans="2:16" hidden="1">
      <c r="B141" s="165" t="s">
        <v>605</v>
      </c>
      <c r="C141" s="165" t="s">
        <v>36</v>
      </c>
      <c r="D141" s="165" t="s">
        <v>78</v>
      </c>
      <c r="E141" s="35"/>
      <c r="F141" s="166">
        <v>68122</v>
      </c>
      <c r="G141" s="167" t="s">
        <v>609</v>
      </c>
      <c r="H141" s="182" t="s">
        <v>92</v>
      </c>
      <c r="I141" s="34">
        <v>1</v>
      </c>
      <c r="J141" s="168">
        <v>11200.37</v>
      </c>
      <c r="K141" s="168">
        <v>0</v>
      </c>
      <c r="L141" s="33">
        <v>14428.3</v>
      </c>
      <c r="M141" s="33" t="e">
        <v>#REF!</v>
      </c>
      <c r="N141" s="33" t="e">
        <v>#REF!</v>
      </c>
      <c r="O141" s="33">
        <v>14428.3</v>
      </c>
      <c r="P141" s="3"/>
    </row>
    <row r="142" spans="2:16" hidden="1">
      <c r="B142" s="165" t="s">
        <v>606</v>
      </c>
      <c r="C142" s="165" t="s">
        <v>36</v>
      </c>
      <c r="D142" s="165" t="s">
        <v>38</v>
      </c>
      <c r="E142" s="35"/>
      <c r="F142" s="166">
        <v>1201008196</v>
      </c>
      <c r="G142" s="167" t="s">
        <v>841</v>
      </c>
      <c r="H142" s="182" t="s">
        <v>92</v>
      </c>
      <c r="I142" s="34">
        <v>3</v>
      </c>
      <c r="J142" s="168">
        <v>1441.38</v>
      </c>
      <c r="K142" s="168">
        <v>1649.78</v>
      </c>
      <c r="L142" s="33">
        <v>1856.78</v>
      </c>
      <c r="M142" s="33" t="e">
        <v>#REF!</v>
      </c>
      <c r="N142" s="33" t="e">
        <v>#REF!</v>
      </c>
      <c r="O142" s="33">
        <v>5570.34</v>
      </c>
      <c r="P142" s="3"/>
    </row>
    <row r="143" spans="2:16" ht="36" hidden="1">
      <c r="B143" s="165" t="s">
        <v>607</v>
      </c>
      <c r="C143" s="165" t="s">
        <v>36</v>
      </c>
      <c r="D143" s="165" t="s">
        <v>37</v>
      </c>
      <c r="E143" s="35"/>
      <c r="F143" s="166">
        <v>97886</v>
      </c>
      <c r="G143" s="167" t="s">
        <v>822</v>
      </c>
      <c r="H143" s="182" t="s">
        <v>92</v>
      </c>
      <c r="I143" s="34">
        <v>8</v>
      </c>
      <c r="J143" s="168" t="s">
        <v>823</v>
      </c>
      <c r="K143" s="168" t="s">
        <v>824</v>
      </c>
      <c r="L143" s="33">
        <v>195.12</v>
      </c>
      <c r="M143" s="33" t="e">
        <v>#REF!</v>
      </c>
      <c r="N143" s="33" t="e">
        <v>#REF!</v>
      </c>
      <c r="O143" s="33">
        <v>1560.96</v>
      </c>
      <c r="P143" s="3"/>
    </row>
    <row r="144" spans="2:16" ht="24" hidden="1">
      <c r="B144" s="165" t="s">
        <v>608</v>
      </c>
      <c r="C144" s="165" t="s">
        <v>36</v>
      </c>
      <c r="D144" s="165" t="s">
        <v>37</v>
      </c>
      <c r="E144" s="35"/>
      <c r="F144" s="166">
        <v>96977</v>
      </c>
      <c r="G144" s="167" t="s">
        <v>842</v>
      </c>
      <c r="H144" s="182" t="s">
        <v>619</v>
      </c>
      <c r="I144" s="34">
        <v>60</v>
      </c>
      <c r="J144" s="168" t="s">
        <v>843</v>
      </c>
      <c r="K144" s="168" t="s">
        <v>844</v>
      </c>
      <c r="L144" s="33">
        <v>70.319999999999993</v>
      </c>
      <c r="M144" s="33" t="e">
        <v>#REF!</v>
      </c>
      <c r="N144" s="33" t="e">
        <v>#REF!</v>
      </c>
      <c r="O144" s="33">
        <v>4219.2</v>
      </c>
      <c r="P144" s="3"/>
    </row>
    <row r="145" spans="2:16" ht="24" hidden="1">
      <c r="B145" s="165" t="s">
        <v>610</v>
      </c>
      <c r="C145" s="165" t="s">
        <v>36</v>
      </c>
      <c r="D145" s="165" t="s">
        <v>38</v>
      </c>
      <c r="E145" s="35"/>
      <c r="F145" s="166">
        <v>1201008346</v>
      </c>
      <c r="G145" s="167" t="s">
        <v>845</v>
      </c>
      <c r="H145" s="182" t="s">
        <v>92</v>
      </c>
      <c r="I145" s="34">
        <v>2</v>
      </c>
      <c r="J145" s="168">
        <v>21.9</v>
      </c>
      <c r="K145" s="168">
        <v>25.25</v>
      </c>
      <c r="L145" s="33">
        <v>28.21</v>
      </c>
      <c r="M145" s="33" t="e">
        <v>#REF!</v>
      </c>
      <c r="N145" s="33" t="e">
        <v>#REF!</v>
      </c>
      <c r="O145" s="33">
        <v>56.42</v>
      </c>
      <c r="P145" s="3"/>
    </row>
    <row r="146" spans="2:16" ht="24" hidden="1">
      <c r="B146" s="165" t="s">
        <v>611</v>
      </c>
      <c r="C146" s="165" t="s">
        <v>36</v>
      </c>
      <c r="D146" s="165" t="s">
        <v>38</v>
      </c>
      <c r="E146" s="35"/>
      <c r="F146" s="166">
        <v>2001003044</v>
      </c>
      <c r="G146" s="167" t="s">
        <v>846</v>
      </c>
      <c r="H146" s="182" t="s">
        <v>92</v>
      </c>
      <c r="I146" s="34">
        <v>2</v>
      </c>
      <c r="J146" s="168">
        <v>86.77</v>
      </c>
      <c r="K146" s="168">
        <v>78.819999999999993</v>
      </c>
      <c r="L146" s="33">
        <v>111.77</v>
      </c>
      <c r="M146" s="33" t="e">
        <v>#REF!</v>
      </c>
      <c r="N146" s="33" t="e">
        <v>#REF!</v>
      </c>
      <c r="O146" s="33">
        <v>223.54</v>
      </c>
      <c r="P146" s="3"/>
    </row>
    <row r="147" spans="2:16" ht="24" hidden="1">
      <c r="B147" s="165" t="s">
        <v>612</v>
      </c>
      <c r="C147" s="165" t="s">
        <v>36</v>
      </c>
      <c r="D147" s="165" t="s">
        <v>37</v>
      </c>
      <c r="E147" s="35"/>
      <c r="F147" s="166">
        <v>96985</v>
      </c>
      <c r="G147" s="167" t="s">
        <v>847</v>
      </c>
      <c r="H147" s="182" t="s">
        <v>92</v>
      </c>
      <c r="I147" s="34">
        <v>20</v>
      </c>
      <c r="J147" s="168" t="s">
        <v>848</v>
      </c>
      <c r="K147" s="168" t="s">
        <v>849</v>
      </c>
      <c r="L147" s="33">
        <v>107.19</v>
      </c>
      <c r="M147" s="33" t="e">
        <v>#REF!</v>
      </c>
      <c r="N147" s="33" t="e">
        <v>#REF!</v>
      </c>
      <c r="O147" s="33">
        <v>2143.8000000000002</v>
      </c>
      <c r="P147" s="3"/>
    </row>
    <row r="148" spans="2:16" ht="36" hidden="1">
      <c r="B148" s="165" t="s">
        <v>613</v>
      </c>
      <c r="C148" s="165" t="s">
        <v>36</v>
      </c>
      <c r="D148" s="165" t="s">
        <v>37</v>
      </c>
      <c r="E148" s="35"/>
      <c r="F148" s="166">
        <v>97668</v>
      </c>
      <c r="G148" s="167" t="s">
        <v>758</v>
      </c>
      <c r="H148" s="182" t="s">
        <v>619</v>
      </c>
      <c r="I148" s="34">
        <v>100</v>
      </c>
      <c r="J148" s="168" t="s">
        <v>759</v>
      </c>
      <c r="K148" s="168" t="s">
        <v>760</v>
      </c>
      <c r="L148" s="33">
        <v>15.85</v>
      </c>
      <c r="M148" s="33" t="e">
        <v>#REF!</v>
      </c>
      <c r="N148" s="33" t="e">
        <v>#REF!</v>
      </c>
      <c r="O148" s="33">
        <v>1585</v>
      </c>
      <c r="P148" s="3"/>
    </row>
    <row r="149" spans="2:16" hidden="1">
      <c r="B149" s="165" t="s">
        <v>614</v>
      </c>
      <c r="C149" s="165" t="s">
        <v>36</v>
      </c>
      <c r="D149" s="165" t="s">
        <v>78</v>
      </c>
      <c r="E149" s="35"/>
      <c r="F149" s="166">
        <v>61168</v>
      </c>
      <c r="G149" s="167" t="s">
        <v>618</v>
      </c>
      <c r="H149" s="182" t="s">
        <v>619</v>
      </c>
      <c r="I149" s="34">
        <v>6</v>
      </c>
      <c r="J149" s="168">
        <v>44.43</v>
      </c>
      <c r="K149" s="168">
        <v>0</v>
      </c>
      <c r="L149" s="33">
        <v>57.23</v>
      </c>
      <c r="M149" s="33" t="e">
        <v>#REF!</v>
      </c>
      <c r="N149" s="33" t="e">
        <v>#REF!</v>
      </c>
      <c r="O149" s="33">
        <v>343.38</v>
      </c>
      <c r="P149" s="3"/>
    </row>
    <row r="150" spans="2:16" hidden="1">
      <c r="B150" s="165" t="s">
        <v>615</v>
      </c>
      <c r="C150" s="165" t="s">
        <v>36</v>
      </c>
      <c r="D150" s="165" t="s">
        <v>78</v>
      </c>
      <c r="E150" s="35"/>
      <c r="F150" s="166">
        <v>67010</v>
      </c>
      <c r="G150" s="167" t="s">
        <v>620</v>
      </c>
      <c r="H150" s="182" t="s">
        <v>619</v>
      </c>
      <c r="I150" s="34">
        <v>3</v>
      </c>
      <c r="J150" s="168">
        <v>104.89</v>
      </c>
      <c r="K150" s="168">
        <v>0</v>
      </c>
      <c r="L150" s="33">
        <v>135.11000000000001</v>
      </c>
      <c r="M150" s="33" t="e">
        <v>#REF!</v>
      </c>
      <c r="N150" s="33" t="e">
        <v>#REF!</v>
      </c>
      <c r="O150" s="33">
        <v>405.33</v>
      </c>
      <c r="P150" s="3"/>
    </row>
    <row r="151" spans="2:16" ht="24" hidden="1">
      <c r="B151" s="165" t="s">
        <v>616</v>
      </c>
      <c r="C151" s="165" t="s">
        <v>36</v>
      </c>
      <c r="D151" s="165" t="s">
        <v>38</v>
      </c>
      <c r="E151" s="35"/>
      <c r="F151" s="166">
        <v>1201004065</v>
      </c>
      <c r="G151" s="167" t="s">
        <v>850</v>
      </c>
      <c r="H151" s="182" t="s">
        <v>111</v>
      </c>
      <c r="I151" s="34">
        <v>2</v>
      </c>
      <c r="J151" s="168">
        <v>6.82</v>
      </c>
      <c r="K151" s="168">
        <v>6.94</v>
      </c>
      <c r="L151" s="33">
        <v>8.7799999999999994</v>
      </c>
      <c r="M151" s="33" t="e">
        <v>#REF!</v>
      </c>
      <c r="N151" s="33" t="e">
        <v>#REF!</v>
      </c>
      <c r="O151" s="33">
        <v>17.559999999999999</v>
      </c>
      <c r="P151" s="3"/>
    </row>
    <row r="152" spans="2:16" ht="36" hidden="1">
      <c r="B152" s="165" t="s">
        <v>617</v>
      </c>
      <c r="C152" s="165" t="s">
        <v>36</v>
      </c>
      <c r="D152" s="165" t="s">
        <v>37</v>
      </c>
      <c r="E152" s="35"/>
      <c r="F152" s="166">
        <v>93020</v>
      </c>
      <c r="G152" s="167" t="s">
        <v>851</v>
      </c>
      <c r="H152" s="182" t="s">
        <v>92</v>
      </c>
      <c r="I152" s="34">
        <v>2</v>
      </c>
      <c r="J152" s="168" t="s">
        <v>792</v>
      </c>
      <c r="K152" s="168" t="s">
        <v>852</v>
      </c>
      <c r="L152" s="33">
        <v>33.9</v>
      </c>
      <c r="M152" s="33" t="e">
        <v>#REF!</v>
      </c>
      <c r="N152" s="33" t="e">
        <v>#REF!</v>
      </c>
      <c r="O152" s="33">
        <v>67.8</v>
      </c>
      <c r="P152" s="3"/>
    </row>
    <row r="153" spans="2:16" ht="36" hidden="1">
      <c r="B153" s="165" t="s">
        <v>621</v>
      </c>
      <c r="C153" s="165" t="s">
        <v>36</v>
      </c>
      <c r="D153" s="165" t="s">
        <v>37</v>
      </c>
      <c r="E153" s="35"/>
      <c r="F153" s="166">
        <v>93014</v>
      </c>
      <c r="G153" s="167" t="s">
        <v>853</v>
      </c>
      <c r="H153" s="182" t="s">
        <v>92</v>
      </c>
      <c r="I153" s="34">
        <v>7</v>
      </c>
      <c r="J153" s="168" t="s">
        <v>854</v>
      </c>
      <c r="K153" s="168" t="s">
        <v>855</v>
      </c>
      <c r="L153" s="33">
        <v>21.22</v>
      </c>
      <c r="M153" s="33" t="e">
        <v>#REF!</v>
      </c>
      <c r="N153" s="33" t="e">
        <v>#REF!</v>
      </c>
      <c r="O153" s="33">
        <v>148.54</v>
      </c>
      <c r="P153" s="3"/>
    </row>
    <row r="154" spans="2:16" ht="36" hidden="1">
      <c r="B154" s="165" t="s">
        <v>622</v>
      </c>
      <c r="C154" s="165" t="s">
        <v>36</v>
      </c>
      <c r="D154" s="165" t="s">
        <v>37</v>
      </c>
      <c r="E154" s="35"/>
      <c r="F154" s="166">
        <v>95785</v>
      </c>
      <c r="G154" s="167" t="s">
        <v>856</v>
      </c>
      <c r="H154" s="182" t="s">
        <v>92</v>
      </c>
      <c r="I154" s="34">
        <v>2</v>
      </c>
      <c r="J154" s="168" t="s">
        <v>857</v>
      </c>
      <c r="K154" s="168" t="s">
        <v>858</v>
      </c>
      <c r="L154" s="33">
        <v>41.06</v>
      </c>
      <c r="M154" s="33" t="e">
        <v>#REF!</v>
      </c>
      <c r="N154" s="33" t="e">
        <v>#REF!</v>
      </c>
      <c r="O154" s="33">
        <v>82.12</v>
      </c>
      <c r="P154" s="3"/>
    </row>
    <row r="155" spans="2:16" ht="24" hidden="1">
      <c r="B155" s="165" t="s">
        <v>623</v>
      </c>
      <c r="C155" s="165" t="s">
        <v>36</v>
      </c>
      <c r="D155" s="165" t="s">
        <v>37</v>
      </c>
      <c r="E155" s="35"/>
      <c r="F155" s="166">
        <v>92871</v>
      </c>
      <c r="G155" s="167" t="s">
        <v>859</v>
      </c>
      <c r="H155" s="182" t="s">
        <v>92</v>
      </c>
      <c r="I155" s="34">
        <v>1</v>
      </c>
      <c r="J155" s="168" t="s">
        <v>860</v>
      </c>
      <c r="K155" s="168" t="s">
        <v>861</v>
      </c>
      <c r="L155" s="33">
        <v>20.58</v>
      </c>
      <c r="M155" s="33" t="e">
        <v>#REF!</v>
      </c>
      <c r="N155" s="33" t="e">
        <v>#REF!</v>
      </c>
      <c r="O155" s="33">
        <v>20.58</v>
      </c>
      <c r="P155" s="3"/>
    </row>
    <row r="156" spans="2:16" hidden="1">
      <c r="B156" s="165" t="s">
        <v>624</v>
      </c>
      <c r="C156" s="165" t="s">
        <v>36</v>
      </c>
      <c r="D156" s="165" t="s">
        <v>78</v>
      </c>
      <c r="E156" s="35"/>
      <c r="F156" s="166">
        <v>61302</v>
      </c>
      <c r="G156" s="167" t="s">
        <v>630</v>
      </c>
      <c r="H156" s="182" t="s">
        <v>92</v>
      </c>
      <c r="I156" s="34">
        <v>15</v>
      </c>
      <c r="J156" s="168">
        <v>29.54</v>
      </c>
      <c r="K156" s="168">
        <v>0</v>
      </c>
      <c r="L156" s="33">
        <v>38.049999999999997</v>
      </c>
      <c r="M156" s="33" t="e">
        <v>#REF!</v>
      </c>
      <c r="N156" s="33" t="e">
        <v>#REF!</v>
      </c>
      <c r="O156" s="33">
        <v>570.75</v>
      </c>
      <c r="P156" s="3"/>
    </row>
    <row r="157" spans="2:16" hidden="1">
      <c r="B157" s="165" t="s">
        <v>625</v>
      </c>
      <c r="C157" s="165" t="s">
        <v>36</v>
      </c>
      <c r="D157" s="165" t="s">
        <v>78</v>
      </c>
      <c r="E157" s="35"/>
      <c r="F157" s="166" t="s">
        <v>632</v>
      </c>
      <c r="G157" s="167" t="s">
        <v>631</v>
      </c>
      <c r="H157" s="182" t="s">
        <v>92</v>
      </c>
      <c r="I157" s="34">
        <v>1</v>
      </c>
      <c r="J157" s="168">
        <v>158.24</v>
      </c>
      <c r="K157" s="168">
        <v>0</v>
      </c>
      <c r="L157" s="33">
        <v>203.84</v>
      </c>
      <c r="M157" s="33" t="e">
        <v>#REF!</v>
      </c>
      <c r="N157" s="33" t="e">
        <v>#REF!</v>
      </c>
      <c r="O157" s="33">
        <v>203.84</v>
      </c>
      <c r="P157" s="3"/>
    </row>
    <row r="158" spans="2:16" hidden="1">
      <c r="B158" s="165" t="s">
        <v>626</v>
      </c>
      <c r="C158" s="165" t="s">
        <v>36</v>
      </c>
      <c r="D158" s="165" t="s">
        <v>78</v>
      </c>
      <c r="E158" s="35"/>
      <c r="F158" s="166">
        <v>63231</v>
      </c>
      <c r="G158" s="167" t="s">
        <v>633</v>
      </c>
      <c r="H158" s="182" t="s">
        <v>619</v>
      </c>
      <c r="I158" s="34">
        <v>100</v>
      </c>
      <c r="J158" s="168">
        <v>79.069999999999993</v>
      </c>
      <c r="K158" s="168">
        <v>0</v>
      </c>
      <c r="L158" s="33">
        <v>101.85</v>
      </c>
      <c r="M158" s="33" t="e">
        <v>#REF!</v>
      </c>
      <c r="N158" s="33" t="e">
        <v>#REF!</v>
      </c>
      <c r="O158" s="33">
        <v>10185</v>
      </c>
      <c r="P158" s="3"/>
    </row>
    <row r="159" spans="2:16" ht="36" hidden="1">
      <c r="B159" s="165" t="s">
        <v>627</v>
      </c>
      <c r="C159" s="165" t="s">
        <v>36</v>
      </c>
      <c r="D159" s="165" t="s">
        <v>38</v>
      </c>
      <c r="E159" s="35"/>
      <c r="F159" s="166">
        <v>1201005420</v>
      </c>
      <c r="G159" s="167" t="s">
        <v>862</v>
      </c>
      <c r="H159" s="182" t="s">
        <v>92</v>
      </c>
      <c r="I159" s="34">
        <v>3</v>
      </c>
      <c r="J159" s="168">
        <v>2554.5300000000002</v>
      </c>
      <c r="K159" s="168">
        <v>3042.58</v>
      </c>
      <c r="L159" s="33">
        <v>3290.74</v>
      </c>
      <c r="M159" s="33" t="e">
        <v>#REF!</v>
      </c>
      <c r="N159" s="33" t="e">
        <v>#REF!</v>
      </c>
      <c r="O159" s="33">
        <v>9872.2199999999993</v>
      </c>
      <c r="P159" s="3"/>
    </row>
    <row r="160" spans="2:16" ht="24" hidden="1">
      <c r="B160" s="165" t="s">
        <v>628</v>
      </c>
      <c r="C160" s="165" t="s">
        <v>36</v>
      </c>
      <c r="D160" s="165" t="s">
        <v>37</v>
      </c>
      <c r="E160" s="35"/>
      <c r="F160" s="166">
        <v>96971</v>
      </c>
      <c r="G160" s="167" t="s">
        <v>863</v>
      </c>
      <c r="H160" s="182" t="s">
        <v>619</v>
      </c>
      <c r="I160" s="34">
        <v>20</v>
      </c>
      <c r="J160" s="168" t="s">
        <v>864</v>
      </c>
      <c r="K160" s="168" t="s">
        <v>865</v>
      </c>
      <c r="L160" s="33">
        <v>42.85</v>
      </c>
      <c r="M160" s="33" t="e">
        <v>#REF!</v>
      </c>
      <c r="N160" s="33" t="e">
        <v>#REF!</v>
      </c>
      <c r="O160" s="33">
        <v>857</v>
      </c>
      <c r="P160" s="3"/>
    </row>
    <row r="161" spans="2:16" ht="24" hidden="1">
      <c r="B161" s="165" t="s">
        <v>629</v>
      </c>
      <c r="C161" s="165" t="s">
        <v>36</v>
      </c>
      <c r="D161" s="165" t="s">
        <v>38</v>
      </c>
      <c r="E161" s="35"/>
      <c r="F161" s="166">
        <v>101000255</v>
      </c>
      <c r="G161" s="167" t="s">
        <v>866</v>
      </c>
      <c r="H161" s="182" t="s">
        <v>619</v>
      </c>
      <c r="I161" s="34">
        <v>150</v>
      </c>
      <c r="J161" s="168">
        <v>10.24</v>
      </c>
      <c r="K161" s="168">
        <v>11.63</v>
      </c>
      <c r="L161" s="33">
        <v>13.19</v>
      </c>
      <c r="M161" s="33" t="e">
        <v>#REF!</v>
      </c>
      <c r="N161" s="33" t="e">
        <v>#REF!</v>
      </c>
      <c r="O161" s="33">
        <v>1978.5</v>
      </c>
      <c r="P161" s="3"/>
    </row>
    <row r="162" spans="2:16" ht="24" hidden="1">
      <c r="B162" s="165" t="s">
        <v>634</v>
      </c>
      <c r="C162" s="165" t="s">
        <v>36</v>
      </c>
      <c r="D162" s="165" t="s">
        <v>37</v>
      </c>
      <c r="E162" s="35"/>
      <c r="F162" s="166">
        <v>101895</v>
      </c>
      <c r="G162" s="167" t="s">
        <v>781</v>
      </c>
      <c r="H162" s="182" t="s">
        <v>92</v>
      </c>
      <c r="I162" s="34">
        <v>1</v>
      </c>
      <c r="J162" s="168" t="s">
        <v>782</v>
      </c>
      <c r="K162" s="168" t="s">
        <v>783</v>
      </c>
      <c r="L162" s="33">
        <v>548.80999999999995</v>
      </c>
      <c r="M162" s="33" t="e">
        <v>#REF!</v>
      </c>
      <c r="N162" s="33" t="e">
        <v>#REF!</v>
      </c>
      <c r="O162" s="33">
        <v>548.80999999999995</v>
      </c>
      <c r="P162" s="3"/>
    </row>
    <row r="163" spans="2:16" ht="24" hidden="1">
      <c r="B163" s="165" t="s">
        <v>635</v>
      </c>
      <c r="C163" s="165" t="s">
        <v>36</v>
      </c>
      <c r="D163" s="165" t="s">
        <v>37</v>
      </c>
      <c r="E163" s="35"/>
      <c r="F163" s="166">
        <v>101896</v>
      </c>
      <c r="G163" s="167" t="s">
        <v>867</v>
      </c>
      <c r="H163" s="182" t="s">
        <v>92</v>
      </c>
      <c r="I163" s="34">
        <v>1</v>
      </c>
      <c r="J163" s="168" t="s">
        <v>868</v>
      </c>
      <c r="K163" s="168" t="s">
        <v>869</v>
      </c>
      <c r="L163" s="33">
        <v>828.99</v>
      </c>
      <c r="M163" s="33" t="e">
        <v>#REF!</v>
      </c>
      <c r="N163" s="33" t="e">
        <v>#REF!</v>
      </c>
      <c r="O163" s="33">
        <v>828.99</v>
      </c>
      <c r="P163" s="3"/>
    </row>
    <row r="164" spans="2:16" ht="36" hidden="1">
      <c r="B164" s="165" t="s">
        <v>636</v>
      </c>
      <c r="C164" s="165" t="s">
        <v>36</v>
      </c>
      <c r="D164" s="165" t="s">
        <v>37</v>
      </c>
      <c r="E164" s="35"/>
      <c r="F164" s="166">
        <v>101567</v>
      </c>
      <c r="G164" s="167" t="s">
        <v>870</v>
      </c>
      <c r="H164" s="182" t="s">
        <v>619</v>
      </c>
      <c r="I164" s="34">
        <v>100</v>
      </c>
      <c r="J164" s="168" t="s">
        <v>871</v>
      </c>
      <c r="K164" s="168" t="s">
        <v>872</v>
      </c>
      <c r="L164" s="33">
        <v>111.91</v>
      </c>
      <c r="M164" s="33" t="e">
        <v>#REF!</v>
      </c>
      <c r="N164" s="33" t="e">
        <v>#REF!</v>
      </c>
      <c r="O164" s="33">
        <v>11191</v>
      </c>
      <c r="P164" s="3"/>
    </row>
    <row r="165" spans="2:16" ht="36" hidden="1">
      <c r="B165" s="165" t="s">
        <v>637</v>
      </c>
      <c r="C165" s="165" t="s">
        <v>36</v>
      </c>
      <c r="D165" s="165" t="s">
        <v>37</v>
      </c>
      <c r="E165" s="35"/>
      <c r="F165" s="166">
        <v>101564</v>
      </c>
      <c r="G165" s="167" t="s">
        <v>812</v>
      </c>
      <c r="H165" s="182" t="s">
        <v>619</v>
      </c>
      <c r="I165" s="34">
        <v>120</v>
      </c>
      <c r="J165" s="168" t="s">
        <v>813</v>
      </c>
      <c r="K165" s="168" t="s">
        <v>814</v>
      </c>
      <c r="L165" s="33">
        <v>61.64</v>
      </c>
      <c r="M165" s="33" t="e">
        <v>#REF!</v>
      </c>
      <c r="N165" s="33" t="e">
        <v>#REF!</v>
      </c>
      <c r="O165" s="33">
        <v>7396.8</v>
      </c>
      <c r="P165" s="3"/>
    </row>
    <row r="166" spans="2:16" ht="24" hidden="1">
      <c r="B166" s="165" t="s">
        <v>638</v>
      </c>
      <c r="C166" s="165" t="s">
        <v>36</v>
      </c>
      <c r="D166" s="165" t="s">
        <v>37</v>
      </c>
      <c r="E166" s="35"/>
      <c r="F166" s="166">
        <v>101889</v>
      </c>
      <c r="G166" s="167" t="s">
        <v>873</v>
      </c>
      <c r="H166" s="182" t="s">
        <v>619</v>
      </c>
      <c r="I166" s="34">
        <v>30</v>
      </c>
      <c r="J166" s="168" t="s">
        <v>874</v>
      </c>
      <c r="K166" s="168" t="s">
        <v>875</v>
      </c>
      <c r="L166" s="33">
        <v>29.77</v>
      </c>
      <c r="M166" s="33" t="e">
        <v>#REF!</v>
      </c>
      <c r="N166" s="33" t="e">
        <v>#REF!</v>
      </c>
      <c r="O166" s="33">
        <v>893.1</v>
      </c>
      <c r="P166" s="3"/>
    </row>
    <row r="167" spans="2:16" ht="48" hidden="1">
      <c r="B167" s="165" t="s">
        <v>639</v>
      </c>
      <c r="C167" s="165" t="s">
        <v>36</v>
      </c>
      <c r="D167" s="165" t="s">
        <v>39</v>
      </c>
      <c r="E167" s="35"/>
      <c r="F167" s="166" t="s">
        <v>603</v>
      </c>
      <c r="G167" s="167" t="s">
        <v>640</v>
      </c>
      <c r="H167" s="182" t="s">
        <v>111</v>
      </c>
      <c r="I167" s="34">
        <v>1</v>
      </c>
      <c r="J167" s="241">
        <v>26132.510000000002</v>
      </c>
      <c r="K167" s="168">
        <v>0</v>
      </c>
      <c r="L167" s="33">
        <v>33663.86</v>
      </c>
      <c r="M167" s="33" t="e">
        <v>#REF!</v>
      </c>
      <c r="N167" s="33" t="e">
        <v>#REF!</v>
      </c>
      <c r="O167" s="33">
        <v>33663.86</v>
      </c>
      <c r="P167" s="3"/>
    </row>
    <row r="168" spans="2:16" hidden="1">
      <c r="B168" s="165"/>
      <c r="C168" s="165"/>
      <c r="D168" s="165"/>
      <c r="E168" s="165"/>
      <c r="F168" s="166"/>
      <c r="G168" s="170"/>
      <c r="H168" s="171"/>
      <c r="I168" s="172"/>
      <c r="J168" s="173" t="s">
        <v>876</v>
      </c>
      <c r="K168" s="173"/>
      <c r="L168" s="174"/>
      <c r="M168" s="175"/>
      <c r="N168" s="175" t="e">
        <v>#REF!</v>
      </c>
      <c r="O168" s="175">
        <v>245357.87999999995</v>
      </c>
      <c r="P168" s="3"/>
    </row>
    <row r="169" spans="2:16" hidden="1">
      <c r="B169" s="165"/>
      <c r="C169" s="165"/>
      <c r="D169" s="165"/>
      <c r="E169" s="165"/>
      <c r="F169" s="166"/>
      <c r="G169" s="170"/>
      <c r="H169" s="171"/>
      <c r="I169" s="172"/>
      <c r="J169" s="173"/>
      <c r="K169" s="173"/>
      <c r="L169" s="174"/>
      <c r="M169" s="175">
        <v>0</v>
      </c>
      <c r="N169" s="175">
        <v>0</v>
      </c>
      <c r="O169" s="175"/>
      <c r="P169" s="3"/>
    </row>
    <row r="170" spans="2:16" hidden="1">
      <c r="B170" s="84" t="s">
        <v>565</v>
      </c>
      <c r="C170" s="84"/>
      <c r="D170" s="84"/>
      <c r="E170" s="84"/>
      <c r="F170" s="85"/>
      <c r="G170" s="86" t="s">
        <v>582</v>
      </c>
      <c r="H170" s="87"/>
      <c r="I170" s="77"/>
      <c r="J170" s="179"/>
      <c r="K170" s="93"/>
      <c r="L170" s="88"/>
      <c r="M170" s="88"/>
      <c r="N170" s="88"/>
      <c r="O170" s="88"/>
      <c r="P170" s="3"/>
    </row>
    <row r="171" spans="2:16" ht="24" hidden="1">
      <c r="B171" s="165" t="s">
        <v>567</v>
      </c>
      <c r="C171" s="165" t="s">
        <v>36</v>
      </c>
      <c r="D171" s="165" t="s">
        <v>37</v>
      </c>
      <c r="E171" s="35"/>
      <c r="F171" s="166">
        <v>103251</v>
      </c>
      <c r="G171" s="167" t="s">
        <v>877</v>
      </c>
      <c r="H171" s="182" t="s">
        <v>92</v>
      </c>
      <c r="I171" s="34">
        <v>1</v>
      </c>
      <c r="J171" s="168" t="s">
        <v>878</v>
      </c>
      <c r="K171" s="168" t="s">
        <v>879</v>
      </c>
      <c r="L171" s="33">
        <v>3787.67</v>
      </c>
      <c r="M171" s="33" t="e">
        <v>#REF!</v>
      </c>
      <c r="N171" s="33" t="e">
        <v>#REF!</v>
      </c>
      <c r="O171" s="33">
        <v>3787.67</v>
      </c>
      <c r="P171" s="3"/>
    </row>
    <row r="172" spans="2:16" ht="24" hidden="1">
      <c r="B172" s="165" t="s">
        <v>568</v>
      </c>
      <c r="C172" s="165" t="s">
        <v>36</v>
      </c>
      <c r="D172" s="165" t="s">
        <v>37</v>
      </c>
      <c r="E172" s="35"/>
      <c r="F172" s="166">
        <v>103248</v>
      </c>
      <c r="G172" s="167" t="s">
        <v>880</v>
      </c>
      <c r="H172" s="182" t="s">
        <v>92</v>
      </c>
      <c r="I172" s="34">
        <v>2</v>
      </c>
      <c r="J172" s="168" t="s">
        <v>881</v>
      </c>
      <c r="K172" s="168" t="s">
        <v>882</v>
      </c>
      <c r="L172" s="33">
        <v>2692.9</v>
      </c>
      <c r="M172" s="33" t="e">
        <v>#REF!</v>
      </c>
      <c r="N172" s="33" t="e">
        <v>#REF!</v>
      </c>
      <c r="O172" s="33">
        <v>5385.8</v>
      </c>
      <c r="P172" s="3"/>
    </row>
    <row r="173" spans="2:16" hidden="1">
      <c r="B173" s="165" t="s">
        <v>583</v>
      </c>
      <c r="C173" s="165" t="s">
        <v>36</v>
      </c>
      <c r="D173" s="165" t="s">
        <v>38</v>
      </c>
      <c r="E173" s="35"/>
      <c r="F173" s="166">
        <v>1201007036</v>
      </c>
      <c r="G173" s="167" t="s">
        <v>883</v>
      </c>
      <c r="H173" s="182" t="s">
        <v>92</v>
      </c>
      <c r="I173" s="34">
        <v>1</v>
      </c>
      <c r="J173" s="168">
        <v>308.14</v>
      </c>
      <c r="K173" s="168">
        <v>292.77999999999997</v>
      </c>
      <c r="L173" s="33">
        <v>396.94</v>
      </c>
      <c r="M173" s="33" t="e">
        <v>#REF!</v>
      </c>
      <c r="N173" s="33" t="e">
        <v>#REF!</v>
      </c>
      <c r="O173" s="33">
        <v>396.94</v>
      </c>
      <c r="P173" s="3"/>
    </row>
    <row r="174" spans="2:16" hidden="1">
      <c r="B174" s="165" t="s">
        <v>644</v>
      </c>
      <c r="C174" s="165" t="s">
        <v>36</v>
      </c>
      <c r="D174" s="165" t="s">
        <v>78</v>
      </c>
      <c r="E174" s="35"/>
      <c r="F174" s="166">
        <v>70340</v>
      </c>
      <c r="G174" s="167" t="s">
        <v>646</v>
      </c>
      <c r="H174" s="182" t="s">
        <v>550</v>
      </c>
      <c r="I174" s="34">
        <v>3</v>
      </c>
      <c r="J174" s="181">
        <v>40.6</v>
      </c>
      <c r="K174" s="168">
        <v>0</v>
      </c>
      <c r="L174" s="33">
        <v>52.3</v>
      </c>
      <c r="M174" s="33" t="e">
        <v>#REF!</v>
      </c>
      <c r="N174" s="33" t="e">
        <v>#REF!</v>
      </c>
      <c r="O174" s="33">
        <v>156.9</v>
      </c>
      <c r="P174" s="3"/>
    </row>
    <row r="175" spans="2:16" ht="24" hidden="1">
      <c r="B175" s="165" t="s">
        <v>645</v>
      </c>
      <c r="C175" s="165" t="s">
        <v>36</v>
      </c>
      <c r="D175" s="165" t="s">
        <v>37</v>
      </c>
      <c r="E175" s="35"/>
      <c r="F175" s="166">
        <v>89867</v>
      </c>
      <c r="G175" s="167" t="s">
        <v>884</v>
      </c>
      <c r="H175" s="182" t="s">
        <v>92</v>
      </c>
      <c r="I175" s="34">
        <v>2</v>
      </c>
      <c r="J175" s="168" t="s">
        <v>885</v>
      </c>
      <c r="K175" s="168" t="s">
        <v>886</v>
      </c>
      <c r="L175" s="33">
        <v>9.15</v>
      </c>
      <c r="M175" s="33" t="e">
        <v>#REF!</v>
      </c>
      <c r="N175" s="33" t="e">
        <v>#REF!</v>
      </c>
      <c r="O175" s="33">
        <v>18.3</v>
      </c>
      <c r="P175" s="3"/>
    </row>
    <row r="176" spans="2:16" ht="24" hidden="1">
      <c r="B176" s="165" t="s">
        <v>647</v>
      </c>
      <c r="C176" s="165" t="s">
        <v>36</v>
      </c>
      <c r="D176" s="165" t="s">
        <v>37</v>
      </c>
      <c r="E176" s="35"/>
      <c r="F176" s="166">
        <v>89866</v>
      </c>
      <c r="G176" s="167" t="s">
        <v>887</v>
      </c>
      <c r="H176" s="182" t="s">
        <v>92</v>
      </c>
      <c r="I176" s="34">
        <v>6</v>
      </c>
      <c r="J176" s="168" t="s">
        <v>888</v>
      </c>
      <c r="K176" s="168" t="s">
        <v>889</v>
      </c>
      <c r="L176" s="33">
        <v>7.85</v>
      </c>
      <c r="M176" s="33" t="e">
        <v>#REF!</v>
      </c>
      <c r="N176" s="33" t="e">
        <v>#REF!</v>
      </c>
      <c r="O176" s="33">
        <v>47.1</v>
      </c>
      <c r="P176" s="3"/>
    </row>
    <row r="177" spans="2:16" ht="36" hidden="1">
      <c r="B177" s="165" t="s">
        <v>648</v>
      </c>
      <c r="C177" s="165" t="s">
        <v>36</v>
      </c>
      <c r="D177" s="165" t="s">
        <v>37</v>
      </c>
      <c r="E177" s="35"/>
      <c r="F177" s="166">
        <v>89381</v>
      </c>
      <c r="G177" s="167" t="s">
        <v>890</v>
      </c>
      <c r="H177" s="182" t="s">
        <v>92</v>
      </c>
      <c r="I177" s="34">
        <v>3</v>
      </c>
      <c r="J177" s="168" t="s">
        <v>891</v>
      </c>
      <c r="K177" s="168" t="s">
        <v>892</v>
      </c>
      <c r="L177" s="33">
        <v>16.75</v>
      </c>
      <c r="M177" s="33" t="e">
        <v>#REF!</v>
      </c>
      <c r="N177" s="33" t="e">
        <v>#REF!</v>
      </c>
      <c r="O177" s="33">
        <v>50.25</v>
      </c>
      <c r="P177" s="3"/>
    </row>
    <row r="178" spans="2:16" ht="24" hidden="1">
      <c r="B178" s="165" t="s">
        <v>649</v>
      </c>
      <c r="C178" s="165" t="s">
        <v>36</v>
      </c>
      <c r="D178" s="165" t="s">
        <v>37</v>
      </c>
      <c r="E178" s="35"/>
      <c r="F178" s="166">
        <v>89865</v>
      </c>
      <c r="G178" s="167" t="s">
        <v>893</v>
      </c>
      <c r="H178" s="182" t="s">
        <v>619</v>
      </c>
      <c r="I178" s="34">
        <v>25</v>
      </c>
      <c r="J178" s="168" t="s">
        <v>894</v>
      </c>
      <c r="K178" s="168" t="s">
        <v>895</v>
      </c>
      <c r="L178" s="33">
        <v>19.809999999999999</v>
      </c>
      <c r="M178" s="33" t="e">
        <v>#REF!</v>
      </c>
      <c r="N178" s="33" t="e">
        <v>#REF!</v>
      </c>
      <c r="O178" s="33">
        <v>495.25</v>
      </c>
      <c r="P178" s="3"/>
    </row>
    <row r="179" spans="2:16" ht="24" hidden="1">
      <c r="B179" s="165" t="s">
        <v>650</v>
      </c>
      <c r="C179" s="165" t="s">
        <v>36</v>
      </c>
      <c r="D179" s="165" t="s">
        <v>37</v>
      </c>
      <c r="E179" s="35"/>
      <c r="F179" s="166">
        <v>103288</v>
      </c>
      <c r="G179" s="167" t="s">
        <v>896</v>
      </c>
      <c r="H179" s="182" t="s">
        <v>92</v>
      </c>
      <c r="I179" s="34">
        <v>3</v>
      </c>
      <c r="J179" s="168" t="s">
        <v>897</v>
      </c>
      <c r="K179" s="168" t="s">
        <v>898</v>
      </c>
      <c r="L179" s="33">
        <v>17.809999999999999</v>
      </c>
      <c r="M179" s="33" t="e">
        <v>#REF!</v>
      </c>
      <c r="N179" s="33" t="e">
        <v>#REF!</v>
      </c>
      <c r="O179" s="33">
        <v>53.43</v>
      </c>
      <c r="P179" s="3"/>
    </row>
    <row r="180" spans="2:16" hidden="1">
      <c r="B180" s="165"/>
      <c r="C180" s="165"/>
      <c r="D180" s="165"/>
      <c r="E180" s="165"/>
      <c r="F180" s="166"/>
      <c r="G180" s="170"/>
      <c r="H180" s="171"/>
      <c r="I180" s="172"/>
      <c r="J180" s="173" t="s">
        <v>899</v>
      </c>
      <c r="K180" s="173"/>
      <c r="L180" s="174"/>
      <c r="M180" s="175"/>
      <c r="N180" s="175" t="e">
        <v>#REF!</v>
      </c>
      <c r="O180" s="175">
        <v>10391.640000000001</v>
      </c>
      <c r="P180" s="3"/>
    </row>
    <row r="181" spans="2:16" hidden="1">
      <c r="B181" s="165"/>
      <c r="C181" s="165"/>
      <c r="D181" s="165"/>
      <c r="E181" s="165"/>
      <c r="F181" s="166"/>
      <c r="G181" s="170"/>
      <c r="H181" s="171"/>
      <c r="I181" s="172"/>
      <c r="J181" s="173"/>
      <c r="K181" s="173"/>
      <c r="L181" s="174"/>
      <c r="M181" s="175">
        <v>0</v>
      </c>
      <c r="N181" s="175">
        <v>0</v>
      </c>
      <c r="O181" s="175"/>
      <c r="P181" s="3"/>
    </row>
    <row r="182" spans="2:16" hidden="1">
      <c r="B182" s="84" t="s">
        <v>566</v>
      </c>
      <c r="C182" s="84"/>
      <c r="D182" s="84"/>
      <c r="E182" s="84"/>
      <c r="F182" s="85"/>
      <c r="G182" s="86" t="s">
        <v>571</v>
      </c>
      <c r="H182" s="87"/>
      <c r="I182" s="77"/>
      <c r="J182" s="179"/>
      <c r="K182" s="93"/>
      <c r="L182" s="88"/>
      <c r="M182" s="88"/>
      <c r="N182" s="88"/>
      <c r="O182" s="88"/>
      <c r="P182" s="3"/>
    </row>
    <row r="183" spans="2:16" ht="24" hidden="1">
      <c r="B183" s="165" t="s">
        <v>569</v>
      </c>
      <c r="C183" s="165" t="s">
        <v>36</v>
      </c>
      <c r="D183" s="165" t="s">
        <v>37</v>
      </c>
      <c r="E183" s="35"/>
      <c r="F183" s="166">
        <v>98111</v>
      </c>
      <c r="G183" s="167" t="s">
        <v>900</v>
      </c>
      <c r="H183" s="182" t="s">
        <v>92</v>
      </c>
      <c r="I183" s="34">
        <v>1</v>
      </c>
      <c r="J183" s="168" t="s">
        <v>901</v>
      </c>
      <c r="K183" s="168" t="s">
        <v>902</v>
      </c>
      <c r="L183" s="33">
        <v>78.36</v>
      </c>
      <c r="M183" s="33" t="e">
        <v>#REF!</v>
      </c>
      <c r="N183" s="33" t="e">
        <v>#REF!</v>
      </c>
      <c r="O183" s="33">
        <v>78.36</v>
      </c>
      <c r="P183" s="3"/>
    </row>
    <row r="184" spans="2:16" ht="24" hidden="1">
      <c r="B184" s="165" t="s">
        <v>570</v>
      </c>
      <c r="C184" s="165" t="s">
        <v>36</v>
      </c>
      <c r="D184" s="165" t="s">
        <v>37</v>
      </c>
      <c r="E184" s="35"/>
      <c r="F184" s="166">
        <v>96977</v>
      </c>
      <c r="G184" s="167" t="s">
        <v>842</v>
      </c>
      <c r="H184" s="182" t="s">
        <v>619</v>
      </c>
      <c r="I184" s="34">
        <v>2</v>
      </c>
      <c r="J184" s="168" t="s">
        <v>843</v>
      </c>
      <c r="K184" s="168" t="s">
        <v>844</v>
      </c>
      <c r="L184" s="33">
        <v>70.319999999999993</v>
      </c>
      <c r="M184" s="33" t="e">
        <v>#REF!</v>
      </c>
      <c r="N184" s="33" t="e">
        <v>#REF!</v>
      </c>
      <c r="O184" s="33">
        <v>140.63999999999999</v>
      </c>
      <c r="P184" s="3"/>
    </row>
    <row r="185" spans="2:16" ht="24" hidden="1">
      <c r="B185" s="165" t="s">
        <v>572</v>
      </c>
      <c r="C185" s="165" t="s">
        <v>36</v>
      </c>
      <c r="D185" s="165" t="s">
        <v>37</v>
      </c>
      <c r="E185" s="35"/>
      <c r="F185" s="166">
        <v>96985</v>
      </c>
      <c r="G185" s="167" t="s">
        <v>847</v>
      </c>
      <c r="H185" s="182" t="s">
        <v>92</v>
      </c>
      <c r="I185" s="34">
        <v>3</v>
      </c>
      <c r="J185" s="168" t="s">
        <v>848</v>
      </c>
      <c r="K185" s="168" t="s">
        <v>849</v>
      </c>
      <c r="L185" s="33">
        <v>107.19</v>
      </c>
      <c r="M185" s="33" t="e">
        <v>#REF!</v>
      </c>
      <c r="N185" s="33" t="e">
        <v>#REF!</v>
      </c>
      <c r="O185" s="33">
        <v>321.57</v>
      </c>
      <c r="P185" s="3"/>
    </row>
    <row r="186" spans="2:16" hidden="1">
      <c r="B186" s="165" t="s">
        <v>573</v>
      </c>
      <c r="C186" s="165" t="s">
        <v>36</v>
      </c>
      <c r="D186" s="165" t="s">
        <v>39</v>
      </c>
      <c r="E186" s="35"/>
      <c r="F186" s="166" t="s">
        <v>575</v>
      </c>
      <c r="G186" s="167" t="s">
        <v>574</v>
      </c>
      <c r="H186" s="182" t="s">
        <v>550</v>
      </c>
      <c r="I186" s="34">
        <v>1</v>
      </c>
      <c r="J186" s="241">
        <v>3876.3300000000004</v>
      </c>
      <c r="K186" s="168">
        <v>0</v>
      </c>
      <c r="L186" s="33">
        <v>4993.4799999999996</v>
      </c>
      <c r="M186" s="33" t="e">
        <v>#REF!</v>
      </c>
      <c r="N186" s="33" t="e">
        <v>#REF!</v>
      </c>
      <c r="O186" s="33">
        <v>4993.4799999999996</v>
      </c>
      <c r="P186" s="3"/>
    </row>
    <row r="187" spans="2:16" hidden="1">
      <c r="B187" s="165"/>
      <c r="C187" s="165"/>
      <c r="D187" s="165"/>
      <c r="E187" s="165"/>
      <c r="F187" s="166"/>
      <c r="G187" s="170"/>
      <c r="H187" s="171"/>
      <c r="I187" s="172"/>
      <c r="J187" s="173" t="s">
        <v>903</v>
      </c>
      <c r="K187" s="173"/>
      <c r="L187" s="174"/>
      <c r="M187" s="175"/>
      <c r="N187" s="175" t="e">
        <v>#REF!</v>
      </c>
      <c r="O187" s="175">
        <v>5534.0499999999993</v>
      </c>
      <c r="P187" s="3"/>
    </row>
    <row r="188" spans="2:16" hidden="1">
      <c r="B188" s="165"/>
      <c r="C188" s="165"/>
      <c r="D188" s="165"/>
      <c r="E188" s="165"/>
      <c r="F188" s="166"/>
      <c r="G188" s="170"/>
      <c r="H188" s="171"/>
      <c r="I188" s="172"/>
      <c r="J188" s="173" t="s">
        <v>904</v>
      </c>
      <c r="K188" s="173"/>
      <c r="L188" s="174"/>
      <c r="M188" s="175">
        <v>0</v>
      </c>
      <c r="N188" s="175">
        <v>0</v>
      </c>
      <c r="O188" s="175">
        <v>299702.81999999995</v>
      </c>
      <c r="P188" s="3"/>
    </row>
    <row r="189" spans="2:16" ht="18.75" customHeight="1">
      <c r="B189" s="63" t="s">
        <v>465</v>
      </c>
      <c r="C189" s="63"/>
      <c r="D189" s="63"/>
      <c r="E189" s="63"/>
      <c r="F189" s="64"/>
      <c r="G189" s="65" t="s">
        <v>97</v>
      </c>
      <c r="H189" s="66"/>
      <c r="I189" s="67"/>
      <c r="J189" s="178"/>
      <c r="K189" s="90"/>
      <c r="L189" s="68"/>
      <c r="M189" s="68"/>
      <c r="N189" s="68"/>
      <c r="O189" s="250"/>
      <c r="P189" s="3"/>
    </row>
    <row r="190" spans="2:16" ht="14.25" hidden="1" customHeight="1">
      <c r="B190" s="84" t="s">
        <v>41</v>
      </c>
      <c r="C190" s="84"/>
      <c r="D190" s="84"/>
      <c r="E190" s="84"/>
      <c r="F190" s="85"/>
      <c r="G190" s="86" t="s">
        <v>100</v>
      </c>
      <c r="H190" s="87"/>
      <c r="I190" s="77"/>
      <c r="J190" s="179"/>
      <c r="K190" s="93"/>
      <c r="L190" s="88"/>
      <c r="M190" s="88"/>
      <c r="N190" s="88"/>
      <c r="O190" s="88"/>
      <c r="P190" s="3"/>
    </row>
    <row r="191" spans="2:16" ht="24" hidden="1">
      <c r="B191" s="165" t="s">
        <v>488</v>
      </c>
      <c r="C191" s="165" t="s">
        <v>36</v>
      </c>
      <c r="D191" s="165" t="s">
        <v>37</v>
      </c>
      <c r="E191" s="165" t="s">
        <v>169</v>
      </c>
      <c r="F191" s="166">
        <v>88485</v>
      </c>
      <c r="G191" s="167" t="s">
        <v>905</v>
      </c>
      <c r="H191" s="182" t="s">
        <v>28</v>
      </c>
      <c r="I191" s="34">
        <v>129.20999999999998</v>
      </c>
      <c r="J191" s="168" t="s">
        <v>906</v>
      </c>
      <c r="K191" s="168" t="s">
        <v>907</v>
      </c>
      <c r="L191" s="33">
        <v>3.27</v>
      </c>
      <c r="M191" s="33" t="e">
        <v>#REF!</v>
      </c>
      <c r="N191" s="33" t="e">
        <v>#REF!</v>
      </c>
      <c r="O191" s="33">
        <v>422.51</v>
      </c>
      <c r="P191" s="3"/>
    </row>
    <row r="192" spans="2:16" ht="24" hidden="1">
      <c r="B192" s="165" t="s">
        <v>489</v>
      </c>
      <c r="C192" s="165" t="s">
        <v>36</v>
      </c>
      <c r="D192" s="165" t="s">
        <v>38</v>
      </c>
      <c r="E192" s="165" t="s">
        <v>182</v>
      </c>
      <c r="F192" s="166">
        <v>1901003033</v>
      </c>
      <c r="G192" s="167" t="s">
        <v>908</v>
      </c>
      <c r="H192" s="182" t="s">
        <v>28</v>
      </c>
      <c r="I192" s="34">
        <v>129.20999999999998</v>
      </c>
      <c r="J192" s="168">
        <v>25.92</v>
      </c>
      <c r="K192" s="168">
        <v>25.58</v>
      </c>
      <c r="L192" s="33">
        <v>33.39</v>
      </c>
      <c r="M192" s="33" t="e">
        <v>#REF!</v>
      </c>
      <c r="N192" s="33" t="e">
        <v>#REF!</v>
      </c>
      <c r="O192" s="33">
        <v>4314.32</v>
      </c>
      <c r="P192" s="108"/>
    </row>
    <row r="193" spans="2:16" ht="36" hidden="1">
      <c r="B193" s="165" t="s">
        <v>490</v>
      </c>
      <c r="C193" s="165" t="s">
        <v>36</v>
      </c>
      <c r="D193" s="165" t="s">
        <v>37</v>
      </c>
      <c r="E193" s="165" t="s">
        <v>181</v>
      </c>
      <c r="F193" s="166">
        <v>100752</v>
      </c>
      <c r="G193" s="167" t="s">
        <v>909</v>
      </c>
      <c r="H193" s="182" t="s">
        <v>28</v>
      </c>
      <c r="I193" s="34">
        <v>129.20999999999998</v>
      </c>
      <c r="J193" s="168" t="s">
        <v>910</v>
      </c>
      <c r="K193" s="168" t="s">
        <v>911</v>
      </c>
      <c r="L193" s="33">
        <v>52.68</v>
      </c>
      <c r="M193" s="33" t="e">
        <v>#REF!</v>
      </c>
      <c r="N193" s="33" t="e">
        <v>#REF!</v>
      </c>
      <c r="O193" s="33">
        <v>6806.78</v>
      </c>
      <c r="P193" s="3"/>
    </row>
    <row r="194" spans="2:16" hidden="1">
      <c r="B194" s="165"/>
      <c r="C194" s="165"/>
      <c r="D194" s="165"/>
      <c r="E194" s="165"/>
      <c r="F194" s="166"/>
      <c r="G194" s="170"/>
      <c r="H194" s="171"/>
      <c r="I194" s="172"/>
      <c r="J194" s="173" t="s">
        <v>912</v>
      </c>
      <c r="K194" s="173"/>
      <c r="L194" s="174"/>
      <c r="M194" s="175"/>
      <c r="N194" s="175" t="e">
        <v>#REF!</v>
      </c>
      <c r="O194" s="175">
        <v>11543.61</v>
      </c>
      <c r="P194" s="3"/>
    </row>
    <row r="195" spans="2:16" hidden="1">
      <c r="B195" s="84" t="s">
        <v>42</v>
      </c>
      <c r="C195" s="84"/>
      <c r="D195" s="84"/>
      <c r="E195" s="84"/>
      <c r="F195" s="85"/>
      <c r="G195" s="86" t="s">
        <v>101</v>
      </c>
      <c r="H195" s="87"/>
      <c r="I195" s="77"/>
      <c r="J195" s="179"/>
      <c r="K195" s="93"/>
      <c r="L195" s="88"/>
      <c r="M195" s="88"/>
      <c r="N195" s="88"/>
      <c r="O195" s="88"/>
      <c r="P195" s="3"/>
    </row>
    <row r="196" spans="2:16" ht="24" hidden="1">
      <c r="B196" s="165" t="s">
        <v>491</v>
      </c>
      <c r="C196" s="165" t="s">
        <v>36</v>
      </c>
      <c r="D196" s="165" t="s">
        <v>37</v>
      </c>
      <c r="E196" s="165" t="s">
        <v>170</v>
      </c>
      <c r="F196" s="166">
        <v>88484</v>
      </c>
      <c r="G196" s="167" t="s">
        <v>913</v>
      </c>
      <c r="H196" s="182" t="s">
        <v>28</v>
      </c>
      <c r="I196" s="34">
        <v>49.02</v>
      </c>
      <c r="J196" s="168" t="s">
        <v>914</v>
      </c>
      <c r="K196" s="168" t="s">
        <v>915</v>
      </c>
      <c r="L196" s="33">
        <v>3.73</v>
      </c>
      <c r="M196" s="33" t="e">
        <v>#REF!</v>
      </c>
      <c r="N196" s="33" t="e">
        <v>#REF!</v>
      </c>
      <c r="O196" s="33">
        <v>182.84</v>
      </c>
      <c r="P196" s="3"/>
    </row>
    <row r="197" spans="2:16" ht="24" hidden="1">
      <c r="B197" s="165" t="s">
        <v>492</v>
      </c>
      <c r="C197" s="165" t="s">
        <v>36</v>
      </c>
      <c r="D197" s="165" t="s">
        <v>37</v>
      </c>
      <c r="E197" s="165" t="s">
        <v>171</v>
      </c>
      <c r="F197" s="166">
        <v>88496</v>
      </c>
      <c r="G197" s="167" t="s">
        <v>916</v>
      </c>
      <c r="H197" s="182" t="s">
        <v>28</v>
      </c>
      <c r="I197" s="34">
        <v>49.02</v>
      </c>
      <c r="J197" s="168" t="s">
        <v>917</v>
      </c>
      <c r="K197" s="168" t="s">
        <v>918</v>
      </c>
      <c r="L197" s="33">
        <v>32.840000000000003</v>
      </c>
      <c r="M197" s="33" t="e">
        <v>#REF!</v>
      </c>
      <c r="N197" s="33" t="e">
        <v>#REF!</v>
      </c>
      <c r="O197" s="33">
        <v>1609.81</v>
      </c>
      <c r="P197" s="3"/>
    </row>
    <row r="198" spans="2:16" ht="24" hidden="1">
      <c r="B198" s="165" t="s">
        <v>493</v>
      </c>
      <c r="C198" s="165" t="s">
        <v>36</v>
      </c>
      <c r="D198" s="165" t="s">
        <v>37</v>
      </c>
      <c r="E198" s="165" t="s">
        <v>172</v>
      </c>
      <c r="F198" s="166">
        <v>88488</v>
      </c>
      <c r="G198" s="167" t="s">
        <v>919</v>
      </c>
      <c r="H198" s="182" t="s">
        <v>28</v>
      </c>
      <c r="I198" s="34">
        <v>49.02</v>
      </c>
      <c r="J198" s="168" t="s">
        <v>920</v>
      </c>
      <c r="K198" s="168" t="s">
        <v>921</v>
      </c>
      <c r="L198" s="33">
        <v>20.39</v>
      </c>
      <c r="M198" s="33" t="e">
        <v>#REF!</v>
      </c>
      <c r="N198" s="33" t="e">
        <v>#REF!</v>
      </c>
      <c r="O198" s="33">
        <v>999.51</v>
      </c>
      <c r="P198" s="3"/>
    </row>
    <row r="199" spans="2:16" hidden="1">
      <c r="B199" s="165"/>
      <c r="C199" s="165"/>
      <c r="D199" s="165"/>
      <c r="E199" s="165"/>
      <c r="F199" s="166"/>
      <c r="G199" s="167"/>
      <c r="H199" s="171"/>
      <c r="I199" s="172"/>
      <c r="J199" s="173" t="s">
        <v>922</v>
      </c>
      <c r="K199" s="173"/>
      <c r="L199" s="174"/>
      <c r="M199" s="175"/>
      <c r="N199" s="175" t="e">
        <v>#REF!</v>
      </c>
      <c r="O199" s="175">
        <v>2792.16</v>
      </c>
      <c r="P199" s="3"/>
    </row>
    <row r="200" spans="2:16" hidden="1">
      <c r="B200" s="165"/>
      <c r="C200" s="165"/>
      <c r="D200" s="165"/>
      <c r="E200" s="165"/>
      <c r="F200" s="166"/>
      <c r="G200" s="170"/>
      <c r="H200" s="171"/>
      <c r="I200" s="172"/>
      <c r="J200" s="173" t="s">
        <v>923</v>
      </c>
      <c r="K200" s="173"/>
      <c r="L200" s="174"/>
      <c r="M200" s="175"/>
      <c r="N200" s="175" t="e">
        <v>#REF!</v>
      </c>
      <c r="O200" s="175">
        <v>14335.77</v>
      </c>
      <c r="P200" s="3"/>
    </row>
    <row r="201" spans="2:16" hidden="1">
      <c r="B201" s="165"/>
      <c r="C201" s="165"/>
      <c r="D201" s="165"/>
      <c r="E201" s="165"/>
      <c r="F201" s="166"/>
      <c r="G201" s="170"/>
      <c r="H201" s="171"/>
      <c r="I201" s="172"/>
      <c r="J201" s="173"/>
      <c r="K201" s="173"/>
      <c r="L201" s="174"/>
      <c r="M201" s="175"/>
      <c r="N201" s="175"/>
      <c r="O201" s="175"/>
      <c r="P201" s="3"/>
    </row>
    <row r="202" spans="2:16" hidden="1">
      <c r="B202" s="165"/>
      <c r="C202" s="165"/>
      <c r="D202" s="165"/>
      <c r="E202" s="165"/>
      <c r="F202" s="166"/>
      <c r="G202" s="170"/>
      <c r="H202" s="171"/>
      <c r="I202" s="172"/>
      <c r="J202" s="173"/>
      <c r="K202" s="173"/>
      <c r="L202" s="174"/>
      <c r="M202" s="175"/>
      <c r="N202" s="175"/>
      <c r="O202" s="175"/>
      <c r="P202" s="3"/>
    </row>
    <row r="203" spans="2:16" hidden="1">
      <c r="B203" s="165"/>
      <c r="C203" s="165"/>
      <c r="D203" s="165"/>
      <c r="E203" s="165"/>
      <c r="F203" s="166"/>
      <c r="G203" s="170"/>
      <c r="H203" s="171"/>
      <c r="I203" s="172"/>
      <c r="J203" s="173"/>
      <c r="K203" s="173"/>
      <c r="L203" s="174"/>
      <c r="M203" s="175"/>
      <c r="N203" s="175"/>
      <c r="O203" s="175"/>
      <c r="P203" s="3"/>
    </row>
    <row r="204" spans="2:16" hidden="1">
      <c r="B204" s="165"/>
      <c r="C204" s="165"/>
      <c r="D204" s="165"/>
      <c r="E204" s="165"/>
      <c r="F204" s="166"/>
      <c r="G204" s="170"/>
      <c r="H204" s="171"/>
      <c r="I204" s="172"/>
      <c r="J204" s="173"/>
      <c r="K204" s="173"/>
      <c r="L204" s="174"/>
      <c r="M204" s="175"/>
      <c r="N204" s="175"/>
      <c r="O204" s="175"/>
      <c r="P204" s="3"/>
    </row>
    <row r="205" spans="2:16" ht="18" customHeight="1">
      <c r="B205" s="63" t="s">
        <v>466</v>
      </c>
      <c r="C205" s="63"/>
      <c r="D205" s="65" t="s">
        <v>105</v>
      </c>
      <c r="E205" s="68"/>
      <c r="F205" s="250">
        <v>17616.36</v>
      </c>
      <c r="G205" s="65" t="s">
        <v>956</v>
      </c>
      <c r="H205" s="68"/>
      <c r="I205" s="250">
        <v>14335.77</v>
      </c>
      <c r="J205" s="173"/>
      <c r="K205" s="173"/>
      <c r="L205" s="68"/>
      <c r="M205" s="250">
        <v>14335.77</v>
      </c>
      <c r="N205" s="175"/>
      <c r="O205" s="250"/>
      <c r="P205" s="3"/>
    </row>
    <row r="206" spans="2:16">
      <c r="B206" s="63" t="s">
        <v>494</v>
      </c>
      <c r="C206" s="63"/>
      <c r="D206" s="63"/>
      <c r="E206" s="63"/>
      <c r="F206" s="64"/>
      <c r="G206" s="65" t="s">
        <v>105</v>
      </c>
      <c r="H206" s="66"/>
      <c r="I206" s="67"/>
      <c r="J206" s="178"/>
      <c r="K206" s="90"/>
      <c r="L206" s="68"/>
      <c r="M206" s="68"/>
      <c r="N206" s="68"/>
      <c r="O206" s="250"/>
      <c r="P206" s="3"/>
    </row>
    <row r="207" spans="2:16" hidden="1">
      <c r="B207" s="165" t="s">
        <v>467</v>
      </c>
      <c r="C207" s="165" t="s">
        <v>36</v>
      </c>
      <c r="D207" s="165" t="s">
        <v>37</v>
      </c>
      <c r="E207" s="35" t="s">
        <v>179</v>
      </c>
      <c r="F207" s="166">
        <v>90777</v>
      </c>
      <c r="G207" s="167" t="s">
        <v>924</v>
      </c>
      <c r="H207" s="182" t="s">
        <v>925</v>
      </c>
      <c r="I207" s="34">
        <v>60</v>
      </c>
      <c r="J207" s="168" t="s">
        <v>926</v>
      </c>
      <c r="K207" s="168" t="s">
        <v>927</v>
      </c>
      <c r="L207" s="33">
        <v>124.41</v>
      </c>
      <c r="M207" s="33" t="e">
        <v>#REF!</v>
      </c>
      <c r="N207" s="33" t="e">
        <v>#REF!</v>
      </c>
      <c r="O207" s="33">
        <v>7464.6</v>
      </c>
      <c r="P207" s="3"/>
    </row>
    <row r="208" spans="2:16" hidden="1">
      <c r="B208" s="165" t="s">
        <v>468</v>
      </c>
      <c r="C208" s="165" t="s">
        <v>36</v>
      </c>
      <c r="D208" s="165" t="s">
        <v>37</v>
      </c>
      <c r="E208" s="35" t="s">
        <v>180</v>
      </c>
      <c r="F208" s="166">
        <v>90780</v>
      </c>
      <c r="G208" s="167" t="s">
        <v>928</v>
      </c>
      <c r="H208" s="182" t="s">
        <v>925</v>
      </c>
      <c r="I208" s="34">
        <v>96</v>
      </c>
      <c r="J208" s="168" t="s">
        <v>929</v>
      </c>
      <c r="K208" s="168" t="s">
        <v>930</v>
      </c>
      <c r="L208" s="33">
        <v>38.33</v>
      </c>
      <c r="M208" s="33" t="e">
        <v>#REF!</v>
      </c>
      <c r="N208" s="33" t="e">
        <v>#REF!</v>
      </c>
      <c r="O208" s="33">
        <v>3679.68</v>
      </c>
      <c r="P208" s="108"/>
    </row>
    <row r="209" spans="2:17" hidden="1">
      <c r="B209" s="165" t="s">
        <v>576</v>
      </c>
      <c r="C209" s="165" t="s">
        <v>36</v>
      </c>
      <c r="D209" s="165" t="s">
        <v>37</v>
      </c>
      <c r="E209" s="35" t="s">
        <v>577</v>
      </c>
      <c r="F209" s="166">
        <v>90776</v>
      </c>
      <c r="G209" s="167" t="s">
        <v>931</v>
      </c>
      <c r="H209" s="182" t="s">
        <v>925</v>
      </c>
      <c r="I209" s="34">
        <v>96</v>
      </c>
      <c r="J209" s="168" t="s">
        <v>932</v>
      </c>
      <c r="K209" s="168" t="s">
        <v>933</v>
      </c>
      <c r="L209" s="33">
        <v>30.24</v>
      </c>
      <c r="M209" s="33" t="e">
        <v>#REF!</v>
      </c>
      <c r="N209" s="33" t="e">
        <v>#REF!</v>
      </c>
      <c r="O209" s="33">
        <v>2903.04</v>
      </c>
      <c r="P209" s="108"/>
    </row>
    <row r="210" spans="2:17" hidden="1">
      <c r="B210" s="165" t="s">
        <v>578</v>
      </c>
      <c r="C210" s="165" t="s">
        <v>36</v>
      </c>
      <c r="D210" s="165" t="s">
        <v>37</v>
      </c>
      <c r="E210" s="35" t="s">
        <v>579</v>
      </c>
      <c r="F210" s="166">
        <v>90767</v>
      </c>
      <c r="G210" s="167" t="s">
        <v>934</v>
      </c>
      <c r="H210" s="182" t="s">
        <v>925</v>
      </c>
      <c r="I210" s="34">
        <v>72</v>
      </c>
      <c r="J210" s="168" t="s">
        <v>935</v>
      </c>
      <c r="K210" s="168" t="s">
        <v>936</v>
      </c>
      <c r="L210" s="33">
        <v>22.42</v>
      </c>
      <c r="M210" s="33" t="e">
        <v>#REF!</v>
      </c>
      <c r="N210" s="33" t="e">
        <v>#REF!</v>
      </c>
      <c r="O210" s="33">
        <v>1614.24</v>
      </c>
      <c r="P210" s="108"/>
    </row>
    <row r="211" spans="2:17" hidden="1">
      <c r="B211" s="165" t="s">
        <v>580</v>
      </c>
      <c r="C211" s="165" t="s">
        <v>36</v>
      </c>
      <c r="D211" s="165" t="s">
        <v>37</v>
      </c>
      <c r="E211" s="35" t="s">
        <v>581</v>
      </c>
      <c r="F211" s="166">
        <v>88326</v>
      </c>
      <c r="G211" s="167" t="s">
        <v>937</v>
      </c>
      <c r="H211" s="182" t="s">
        <v>925</v>
      </c>
      <c r="I211" s="34">
        <v>72</v>
      </c>
      <c r="J211" s="168" t="s">
        <v>938</v>
      </c>
      <c r="K211" s="168" t="s">
        <v>939</v>
      </c>
      <c r="L211" s="33">
        <v>27.15</v>
      </c>
      <c r="M211" s="33" t="e">
        <v>#REF!</v>
      </c>
      <c r="N211" s="33" t="e">
        <v>#REF!</v>
      </c>
      <c r="O211" s="33">
        <v>1954.8</v>
      </c>
      <c r="P211" s="108"/>
    </row>
    <row r="212" spans="2:17" hidden="1">
      <c r="B212" s="165"/>
      <c r="C212" s="165"/>
      <c r="D212" s="165"/>
      <c r="E212" s="35"/>
      <c r="F212" s="166"/>
      <c r="G212" s="167"/>
      <c r="H212" s="171"/>
      <c r="I212" s="172"/>
      <c r="J212" s="173" t="s">
        <v>940</v>
      </c>
      <c r="K212" s="173"/>
      <c r="L212" s="174"/>
      <c r="M212" s="175">
        <v>0</v>
      </c>
      <c r="N212" s="175">
        <v>0</v>
      </c>
      <c r="O212" s="175">
        <v>17616.36</v>
      </c>
      <c r="Q212" s="183"/>
    </row>
    <row r="213" spans="2:17">
      <c r="B213" s="63" t="s">
        <v>960</v>
      </c>
      <c r="C213" s="63"/>
      <c r="D213" s="63"/>
      <c r="E213" s="63"/>
      <c r="F213" s="64"/>
      <c r="G213" s="65" t="s">
        <v>104</v>
      </c>
      <c r="H213" s="66"/>
      <c r="I213" s="67"/>
      <c r="J213" s="178"/>
      <c r="K213" s="90"/>
      <c r="L213" s="68"/>
      <c r="M213" s="68"/>
      <c r="N213" s="68"/>
      <c r="O213" s="250"/>
    </row>
    <row r="214" spans="2:17" hidden="1">
      <c r="B214" s="165" t="s">
        <v>495</v>
      </c>
      <c r="C214" s="165" t="s">
        <v>36</v>
      </c>
      <c r="D214" s="165" t="s">
        <v>37</v>
      </c>
      <c r="E214" s="35" t="s">
        <v>177</v>
      </c>
      <c r="F214" s="166">
        <v>99814</v>
      </c>
      <c r="G214" s="167" t="s">
        <v>941</v>
      </c>
      <c r="H214" s="182" t="s">
        <v>28</v>
      </c>
      <c r="I214" s="34">
        <v>25</v>
      </c>
      <c r="J214" s="168" t="s">
        <v>942</v>
      </c>
      <c r="K214" s="168" t="s">
        <v>943</v>
      </c>
      <c r="L214" s="33">
        <v>2.02</v>
      </c>
      <c r="M214" s="33" t="e">
        <v>#REF!</v>
      </c>
      <c r="N214" s="33" t="e">
        <v>#REF!</v>
      </c>
      <c r="O214" s="33">
        <v>50.5</v>
      </c>
    </row>
    <row r="215" spans="2:17" hidden="1">
      <c r="B215" s="165" t="s">
        <v>496</v>
      </c>
      <c r="C215" s="165" t="s">
        <v>36</v>
      </c>
      <c r="D215" s="165" t="s">
        <v>38</v>
      </c>
      <c r="E215" s="35" t="s">
        <v>178</v>
      </c>
      <c r="F215" s="166">
        <v>201002161</v>
      </c>
      <c r="G215" s="167" t="s">
        <v>700</v>
      </c>
      <c r="H215" s="182" t="s">
        <v>92</v>
      </c>
      <c r="I215" s="34">
        <v>5</v>
      </c>
      <c r="J215" s="168">
        <v>290</v>
      </c>
      <c r="K215" s="168">
        <v>280</v>
      </c>
      <c r="L215" s="33">
        <v>373.57</v>
      </c>
      <c r="M215" s="33" t="e">
        <v>#REF!</v>
      </c>
      <c r="N215" s="33" t="e">
        <v>#REF!</v>
      </c>
      <c r="O215" s="33">
        <v>1867.85</v>
      </c>
    </row>
    <row r="216" spans="2:17" hidden="1">
      <c r="B216" s="165"/>
      <c r="C216" s="165"/>
      <c r="D216" s="165"/>
      <c r="E216" s="165"/>
      <c r="F216" s="166"/>
      <c r="G216" s="170"/>
      <c r="H216" s="171"/>
      <c r="I216" s="172"/>
      <c r="J216" s="173" t="s">
        <v>944</v>
      </c>
      <c r="K216" s="173"/>
      <c r="L216" s="174"/>
      <c r="M216" s="175">
        <v>0</v>
      </c>
      <c r="N216" s="175">
        <v>0</v>
      </c>
      <c r="O216" s="175">
        <v>1918.35</v>
      </c>
    </row>
    <row r="217" spans="2:17">
      <c r="B217" s="236"/>
      <c r="C217" s="236"/>
      <c r="D217" s="236"/>
      <c r="E217" s="236"/>
      <c r="F217" s="237"/>
      <c r="G217" s="238"/>
      <c r="H217" s="239"/>
      <c r="I217" s="239"/>
      <c r="J217" s="239"/>
      <c r="K217" s="239"/>
      <c r="L217" s="239" t="s">
        <v>8</v>
      </c>
      <c r="M217" s="240"/>
      <c r="N217" s="240" t="e">
        <v>#REF!</v>
      </c>
      <c r="O217" s="240"/>
    </row>
    <row r="218" spans="2:17" hidden="1">
      <c r="C218" s="235"/>
      <c r="D218" s="235"/>
      <c r="E218" s="235"/>
      <c r="I218" s="108"/>
      <c r="J218" s="5"/>
      <c r="K218" s="5"/>
      <c r="L218" s="108"/>
      <c r="M218" s="108"/>
      <c r="N218" s="108"/>
      <c r="O218" s="108"/>
      <c r="Q218" s="183">
        <v>3.8900640374572658E-2</v>
      </c>
    </row>
    <row r="220" spans="2:17">
      <c r="O220" s="3"/>
    </row>
  </sheetData>
  <dataConsolidate/>
  <mergeCells count="3">
    <mergeCell ref="B5:O5"/>
    <mergeCell ref="L6:O7"/>
    <mergeCell ref="K8:O9"/>
  </mergeCells>
  <dataValidations disablePrompts="1" count="3">
    <dataValidation type="list" allowBlank="1" showInputMessage="1" showErrorMessage="1" sqref="D50:D52">
      <formula1>"COMPOSIÇÃO,SINAPI,AGESUL,COTAÇÃO"</formula1>
    </dataValidation>
    <dataValidation type="list" allowBlank="1" showInputMessage="1" showErrorMessage="1" sqref="D18:D48 D15:D16 D53:D204 D206:D217">
      <formula1>"AGESUL,SINAPI,SBC,SINDUSCON,SEINFRA,COMPOSIÇÃO,COTAÇÃO"</formula1>
    </dataValidation>
    <dataValidation type="list" allowBlank="1" showInputMessage="1" showErrorMessage="1" sqref="C196:C198 C15:C16 C191:C193 C214:C215 C183:C186 C41 C64:C67 C50:C51 C71:C73 C55:C56 C105:C111 C59:C61 C44:C45 C130:C167 C19:C37 C98:C102 C207:C212 C171:C179 C76:C83 C124:C126 C114:C120 C86:C95">
      <formula1>"SERVIÇO,INSUMO"</formula1>
    </dataValidation>
  </dataValidations>
  <printOptions horizontalCentered="1"/>
  <pageMargins left="0.23622047244094491" right="0.23622047244094491" top="0.39370078740157483" bottom="0.39370078740157483" header="0.31496062992125984" footer="0.23622047244094491"/>
  <pageSetup paperSize="9" scale="82" fitToHeight="0" orientation="portrait" horizontalDpi="300" verticalDpi="300" r:id="rId1"/>
  <headerFooter>
    <oddFooter>Página &amp;P de &amp;N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theme="4" tint="0.79998168889431442"/>
  </sheetPr>
  <dimension ref="A1:H32"/>
  <sheetViews>
    <sheetView workbookViewId="0">
      <selection activeCell="D27" sqref="D27"/>
    </sheetView>
  </sheetViews>
  <sheetFormatPr defaultColWidth="0" defaultRowHeight="12.75" customHeight="1" zeroHeight="1"/>
  <cols>
    <col min="1" max="2" width="9.140625" style="37" customWidth="1"/>
    <col min="3" max="3" width="55.7109375" style="37" customWidth="1"/>
    <col min="4" max="4" width="54.7109375" style="37" customWidth="1"/>
    <col min="5" max="8" width="9.140625" style="37" hidden="1" customWidth="1"/>
    <col min="9" max="9" width="0" style="37" hidden="1" customWidth="1"/>
    <col min="10" max="16384" width="0" style="37" hidden="1"/>
  </cols>
  <sheetData>
    <row r="1" spans="1:4" ht="12.75" customHeight="1">
      <c r="A1" s="41"/>
      <c r="B1" s="41"/>
      <c r="C1" s="41"/>
      <c r="D1" s="41"/>
    </row>
    <row r="2" spans="1:4">
      <c r="A2" s="41"/>
      <c r="B2" s="41"/>
      <c r="C2" s="41"/>
      <c r="D2" s="41"/>
    </row>
    <row r="3" spans="1:4">
      <c r="A3" s="41"/>
      <c r="B3" s="41"/>
      <c r="C3" s="41"/>
      <c r="D3" s="41"/>
    </row>
    <row r="4" spans="1:4">
      <c r="A4" s="41"/>
      <c r="B4" s="41"/>
      <c r="C4" s="41"/>
      <c r="D4" s="41"/>
    </row>
    <row r="5" spans="1:4">
      <c r="A5" s="41"/>
      <c r="B5" s="41"/>
      <c r="C5" s="41"/>
      <c r="D5" s="41"/>
    </row>
    <row r="6" spans="1:4" ht="13.5" thickBot="1">
      <c r="A6" s="41"/>
      <c r="B6" s="41"/>
      <c r="C6" s="41"/>
      <c r="D6" s="41"/>
    </row>
    <row r="7" spans="1:4" ht="16.5" thickBot="1">
      <c r="A7" s="41"/>
      <c r="B7" s="41"/>
      <c r="C7" s="263" t="s">
        <v>50</v>
      </c>
      <c r="D7" s="264"/>
    </row>
    <row r="8" spans="1:4">
      <c r="A8" s="41"/>
      <c r="B8" s="41"/>
      <c r="C8" s="51" t="s">
        <v>51</v>
      </c>
      <c r="D8" s="52" t="s">
        <v>80</v>
      </c>
    </row>
    <row r="9" spans="1:4">
      <c r="A9" s="41"/>
      <c r="B9" s="41"/>
      <c r="C9" s="53" t="s">
        <v>45</v>
      </c>
      <c r="D9" s="54" t="s">
        <v>585</v>
      </c>
    </row>
    <row r="10" spans="1:4" ht="12.75" customHeight="1" thickBot="1">
      <c r="A10" s="41"/>
      <c r="B10" s="41"/>
      <c r="C10" s="55" t="s">
        <v>81</v>
      </c>
      <c r="D10" s="56" t="s">
        <v>82</v>
      </c>
    </row>
    <row r="11" spans="1:4" ht="14.25" thickBot="1">
      <c r="A11" s="41"/>
      <c r="B11" s="41"/>
      <c r="C11" s="47"/>
      <c r="D11" s="50"/>
    </row>
    <row r="12" spans="1:4" ht="14.25" thickBot="1">
      <c r="A12" s="41"/>
      <c r="B12" s="41"/>
      <c r="C12" s="265" t="s">
        <v>53</v>
      </c>
      <c r="D12" s="266"/>
    </row>
    <row r="13" spans="1:4">
      <c r="A13" s="41"/>
      <c r="B13" s="41"/>
      <c r="C13" s="51" t="s">
        <v>54</v>
      </c>
      <c r="D13" s="52" t="s">
        <v>587</v>
      </c>
    </row>
    <row r="14" spans="1:4">
      <c r="A14" s="41"/>
      <c r="B14" s="41"/>
      <c r="C14" s="53" t="s">
        <v>55</v>
      </c>
      <c r="D14" s="94" t="s">
        <v>667</v>
      </c>
    </row>
    <row r="15" spans="1:4">
      <c r="A15" s="41"/>
      <c r="B15" s="41"/>
      <c r="C15" s="53" t="s">
        <v>56</v>
      </c>
      <c r="D15" s="54" t="s">
        <v>57</v>
      </c>
    </row>
    <row r="16" spans="1:4">
      <c r="A16" s="41"/>
      <c r="B16" s="41"/>
      <c r="C16" s="57" t="s">
        <v>246</v>
      </c>
      <c r="D16" s="54" t="s">
        <v>977</v>
      </c>
    </row>
    <row r="17" spans="1:4">
      <c r="A17" s="41"/>
      <c r="B17" s="41"/>
      <c r="C17" s="57" t="s">
        <v>90</v>
      </c>
      <c r="D17" s="54" t="s">
        <v>977</v>
      </c>
    </row>
    <row r="18" spans="1:4" ht="13.5" thickBot="1">
      <c r="A18" s="41"/>
      <c r="B18" s="41"/>
      <c r="C18" s="55" t="s">
        <v>89</v>
      </c>
      <c r="D18" s="54" t="s">
        <v>584</v>
      </c>
    </row>
    <row r="19" spans="1:4" ht="14.25" thickBot="1">
      <c r="A19" s="41"/>
      <c r="B19" s="41"/>
      <c r="C19" s="47"/>
      <c r="D19" s="48"/>
    </row>
    <row r="20" spans="1:4" ht="14.25" thickBot="1">
      <c r="A20" s="41"/>
      <c r="B20" s="41"/>
      <c r="C20" s="265" t="s">
        <v>58</v>
      </c>
      <c r="D20" s="266"/>
    </row>
    <row r="21" spans="1:4">
      <c r="A21" s="41"/>
      <c r="B21" s="41"/>
      <c r="C21" s="58" t="s">
        <v>59</v>
      </c>
      <c r="D21" s="59" t="s">
        <v>60</v>
      </c>
    </row>
    <row r="22" spans="1:4">
      <c r="A22" s="41"/>
      <c r="B22" s="41"/>
      <c r="C22" s="53" t="s">
        <v>61</v>
      </c>
      <c r="D22" s="60" t="s">
        <v>62</v>
      </c>
    </row>
    <row r="23" spans="1:4">
      <c r="A23" s="41"/>
      <c r="B23" s="41"/>
      <c r="C23" s="53" t="s">
        <v>49</v>
      </c>
      <c r="D23" s="54" t="s">
        <v>63</v>
      </c>
    </row>
    <row r="24" spans="1:4" ht="13.5" thickBot="1">
      <c r="A24" s="41"/>
      <c r="B24" s="41"/>
      <c r="C24" s="55" t="s">
        <v>64</v>
      </c>
      <c r="D24" s="61">
        <f ca="1">TODAY()</f>
        <v>45132</v>
      </c>
    </row>
    <row r="25" spans="1:4" ht="14.25" thickBot="1">
      <c r="A25" s="41"/>
      <c r="B25" s="41"/>
      <c r="C25" s="47"/>
      <c r="D25" s="49"/>
    </row>
    <row r="26" spans="1:4" ht="14.25" thickBot="1">
      <c r="A26" s="41"/>
      <c r="B26" s="41"/>
      <c r="C26" s="265" t="s">
        <v>65</v>
      </c>
      <c r="D26" s="266"/>
    </row>
    <row r="27" spans="1:4">
      <c r="A27" s="41"/>
      <c r="B27" s="41"/>
      <c r="C27" s="58" t="s">
        <v>59</v>
      </c>
      <c r="D27" s="59" t="str">
        <f>VLOOKUP(D8,REFERENCIA!A3:B15,2,FALSE)</f>
        <v>RHAIZA REJANE NEME DE MATOS</v>
      </c>
    </row>
    <row r="28" spans="1:4" ht="13.5" thickBot="1">
      <c r="A28" s="41"/>
      <c r="B28" s="41"/>
      <c r="C28" s="55" t="s">
        <v>66</v>
      </c>
      <c r="D28" s="62" t="s">
        <v>67</v>
      </c>
    </row>
    <row r="29" spans="1:4" ht="15.75" hidden="1">
      <c r="C29" s="38"/>
      <c r="D29" s="39"/>
    </row>
    <row r="30" spans="1:4" ht="15.75" hidden="1">
      <c r="C30" s="38"/>
      <c r="D30" s="39"/>
    </row>
    <row r="32" spans="1:4" hidden="1">
      <c r="D32" s="40"/>
    </row>
  </sheetData>
  <sheetProtection selectLockedCells="1"/>
  <dataConsolidate/>
  <mergeCells count="4">
    <mergeCell ref="C7:D7"/>
    <mergeCell ref="C12:D12"/>
    <mergeCell ref="C20:D20"/>
    <mergeCell ref="C26:D26"/>
  </mergeCells>
  <dataValidations count="1">
    <dataValidation type="decimal" allowBlank="1" showErrorMessage="1" error="Digite um valor em percentual._x000a__x000a_Ou seja um valor de 0% (zero) até 100% (cem). " sqref="D11">
      <formula1>0</formula1>
      <formula2>1</formula2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REFERENCIA!$A$3:$A$15</xm:f>
          </x14:formula1>
          <xm:sqref>D8</xm:sqref>
        </x14:dataValidation>
        <x14:dataValidation type="list" allowBlank="1" showInputMessage="1" showErrorMessage="1">
          <x14:formula1>
            <xm:f>REFERENCIA!$A$26:$A$50</xm:f>
          </x14:formula1>
          <xm:sqref>D10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theme="4" tint="0.79998168889431442"/>
    <pageSetUpPr fitToPage="1"/>
  </sheetPr>
  <dimension ref="A2:T238"/>
  <sheetViews>
    <sheetView workbookViewId="0">
      <selection activeCell="P19" sqref="O19:P19"/>
    </sheetView>
  </sheetViews>
  <sheetFormatPr defaultColWidth="9.140625" defaultRowHeight="15"/>
  <cols>
    <col min="1" max="1" width="9.140625" style="3"/>
    <col min="2" max="2" width="11.28515625" style="3" customWidth="1"/>
    <col min="3" max="3" width="16.42578125" style="3" customWidth="1"/>
    <col min="4" max="4" width="13" style="3" customWidth="1"/>
    <col min="5" max="5" width="8.42578125" style="3" customWidth="1"/>
    <col min="6" max="6" width="15.140625" style="36" customWidth="1"/>
    <col min="7" max="7" width="60.7109375" style="4" customWidth="1"/>
    <col min="8" max="8" width="12.5703125" style="3" customWidth="1"/>
    <col min="9" max="9" width="11.85546875" style="32" customWidth="1"/>
    <col min="10" max="10" width="14.85546875" style="89" customWidth="1"/>
    <col min="11" max="11" width="31.28515625" style="89" hidden="1" customWidth="1"/>
    <col min="12" max="12" width="16" style="32" customWidth="1"/>
    <col min="13" max="13" width="11.42578125" style="32" hidden="1" customWidth="1"/>
    <col min="14" max="14" width="9.7109375" style="32" hidden="1" customWidth="1"/>
    <col min="15" max="15" width="15.7109375" style="32" customWidth="1"/>
    <col min="16" max="16" width="16.42578125" style="2" customWidth="1"/>
    <col min="17" max="18" width="14" style="3" bestFit="1" customWidth="1"/>
    <col min="19" max="19" width="9.140625" style="3" customWidth="1"/>
    <col min="20" max="20" width="9.140625" style="3"/>
    <col min="21" max="21" width="10.140625" style="3" bestFit="1" customWidth="1"/>
    <col min="22" max="16384" width="9.140625" style="3"/>
  </cols>
  <sheetData>
    <row r="2" spans="2:19">
      <c r="B2" s="184"/>
      <c r="C2" s="184"/>
      <c r="D2" s="185"/>
      <c r="E2" s="186"/>
      <c r="F2" s="187"/>
      <c r="G2" s="188"/>
      <c r="H2" s="189"/>
      <c r="I2" s="190"/>
      <c r="J2" s="191"/>
      <c r="K2" s="191"/>
      <c r="L2" s="190"/>
      <c r="M2" s="190"/>
      <c r="N2" s="190"/>
      <c r="O2" s="190"/>
      <c r="P2" s="7"/>
      <c r="Q2" s="6"/>
      <c r="R2" s="6"/>
      <c r="S2" s="6"/>
    </row>
    <row r="3" spans="2:19" ht="15.75">
      <c r="B3" s="98"/>
      <c r="C3" s="98"/>
      <c r="D3" s="192"/>
      <c r="E3" s="193"/>
      <c r="F3" s="194"/>
      <c r="G3" s="195"/>
      <c r="H3" s="196"/>
      <c r="I3" s="197"/>
      <c r="J3" s="198"/>
      <c r="K3" s="198"/>
      <c r="L3" s="197"/>
      <c r="M3" s="197"/>
      <c r="N3" s="197"/>
      <c r="O3" s="197"/>
      <c r="P3" s="7"/>
      <c r="Q3" s="6"/>
      <c r="R3" s="6"/>
      <c r="S3" s="6"/>
    </row>
    <row r="4" spans="2:19">
      <c r="B4" s="199"/>
      <c r="C4" s="199"/>
      <c r="D4" s="185"/>
      <c r="E4" s="186"/>
      <c r="F4" s="200"/>
      <c r="G4" s="188"/>
      <c r="H4" s="189"/>
      <c r="I4" s="190"/>
      <c r="J4" s="191"/>
      <c r="K4" s="191"/>
      <c r="L4" s="190"/>
      <c r="M4" s="190"/>
      <c r="N4" s="190"/>
      <c r="O4" s="190"/>
      <c r="P4" s="7"/>
      <c r="Q4" s="6"/>
      <c r="R4" s="6"/>
      <c r="S4" s="6"/>
    </row>
    <row r="5" spans="2:19" ht="18">
      <c r="B5" s="252" t="s">
        <v>9</v>
      </c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7"/>
      <c r="Q5" s="6"/>
      <c r="R5" s="6"/>
      <c r="S5" s="6"/>
    </row>
    <row r="6" spans="2:19">
      <c r="B6" s="201" t="s">
        <v>43</v>
      </c>
      <c r="C6" s="231" t="s">
        <v>587</v>
      </c>
      <c r="D6" s="231"/>
      <c r="E6" s="231"/>
      <c r="F6" s="231"/>
      <c r="G6" s="231"/>
      <c r="H6" s="231"/>
      <c r="I6" s="231"/>
      <c r="J6" s="233"/>
      <c r="K6" s="232"/>
      <c r="L6" s="253" t="s">
        <v>30</v>
      </c>
      <c r="M6" s="253"/>
      <c r="N6" s="253"/>
      <c r="O6" s="254"/>
      <c r="P6" s="7"/>
      <c r="Q6" s="6"/>
      <c r="R6" s="6"/>
      <c r="S6" s="6"/>
    </row>
    <row r="7" spans="2:19">
      <c r="B7" s="202" t="s">
        <v>44</v>
      </c>
      <c r="C7" s="231" t="s">
        <v>82</v>
      </c>
      <c r="D7" s="231"/>
      <c r="E7" s="231"/>
      <c r="F7" s="231"/>
      <c r="G7" s="231"/>
      <c r="H7" s="231"/>
      <c r="I7" s="231"/>
      <c r="J7" s="233"/>
      <c r="K7" s="232"/>
      <c r="L7" s="255"/>
      <c r="M7" s="255"/>
      <c r="N7" s="255"/>
      <c r="O7" s="256"/>
      <c r="P7" s="7"/>
    </row>
    <row r="8" spans="2:19" ht="15" customHeight="1">
      <c r="B8" s="201" t="s">
        <v>45</v>
      </c>
      <c r="C8" s="203" t="s">
        <v>585</v>
      </c>
      <c r="D8" s="203"/>
      <c r="E8" s="203"/>
      <c r="F8" s="203"/>
      <c r="G8" s="203"/>
      <c r="H8" s="203"/>
      <c r="I8" s="203"/>
      <c r="J8" s="234"/>
      <c r="K8" s="257"/>
      <c r="L8" s="258"/>
      <c r="M8" s="258"/>
      <c r="N8" s="258"/>
      <c r="O8" s="259"/>
      <c r="P8" s="7"/>
    </row>
    <row r="9" spans="2:19">
      <c r="B9" s="202" t="s">
        <v>23</v>
      </c>
      <c r="C9" s="204">
        <v>0.2881986483454233</v>
      </c>
      <c r="D9" s="202" t="s">
        <v>643</v>
      </c>
      <c r="F9" s="204">
        <v>0.1665303579205224</v>
      </c>
      <c r="G9" s="205"/>
      <c r="H9" s="205"/>
      <c r="I9" s="205"/>
      <c r="J9" s="206"/>
      <c r="K9" s="260"/>
      <c r="L9" s="261"/>
      <c r="M9" s="261"/>
      <c r="N9" s="261"/>
      <c r="O9" s="262"/>
      <c r="P9" s="7"/>
    </row>
    <row r="10" spans="2:19" ht="21">
      <c r="B10" s="202" t="s">
        <v>46</v>
      </c>
      <c r="C10" s="207" t="s">
        <v>978</v>
      </c>
      <c r="D10" s="208"/>
      <c r="E10" s="208"/>
      <c r="F10" s="209"/>
      <c r="G10" s="210"/>
      <c r="H10" s="176"/>
      <c r="I10" s="211"/>
      <c r="J10" s="212"/>
      <c r="K10" s="212"/>
      <c r="L10" s="226" t="s">
        <v>440</v>
      </c>
      <c r="M10" s="212" t="s">
        <v>29</v>
      </c>
      <c r="N10" s="227">
        <v>45096</v>
      </c>
      <c r="O10" s="213">
        <v>45096</v>
      </c>
      <c r="P10" s="7"/>
      <c r="Q10" s="6"/>
      <c r="R10" s="6"/>
      <c r="S10" s="6"/>
    </row>
    <row r="11" spans="2:19">
      <c r="B11" s="214" t="s">
        <v>47</v>
      </c>
      <c r="C11" s="215" t="s">
        <v>667</v>
      </c>
      <c r="D11" s="216"/>
      <c r="E11" s="216"/>
      <c r="F11" s="217"/>
      <c r="G11" s="218"/>
      <c r="H11" s="219"/>
      <c r="I11" s="220"/>
      <c r="J11" s="219"/>
      <c r="K11" s="219"/>
      <c r="L11" s="219" t="s">
        <v>439</v>
      </c>
      <c r="M11" s="219" t="s">
        <v>48</v>
      </c>
      <c r="N11" s="220" t="s">
        <v>438</v>
      </c>
      <c r="O11" s="221" t="s">
        <v>976</v>
      </c>
      <c r="P11" s="7"/>
      <c r="Q11" s="6"/>
      <c r="R11" s="6"/>
      <c r="S11" s="6"/>
    </row>
    <row r="12" spans="2:19" ht="33" customHeight="1">
      <c r="B12" s="222" t="s">
        <v>27</v>
      </c>
      <c r="C12" s="222" t="s">
        <v>35</v>
      </c>
      <c r="D12" s="222" t="s">
        <v>33</v>
      </c>
      <c r="E12" s="222" t="s">
        <v>128</v>
      </c>
      <c r="F12" s="222" t="s">
        <v>24</v>
      </c>
      <c r="G12" s="222" t="s">
        <v>34</v>
      </c>
      <c r="H12" s="222" t="s">
        <v>25</v>
      </c>
      <c r="I12" s="223" t="s">
        <v>26</v>
      </c>
      <c r="J12" s="224" t="s">
        <v>367</v>
      </c>
      <c r="K12" s="224" t="s">
        <v>368</v>
      </c>
      <c r="L12" s="225" t="s">
        <v>369</v>
      </c>
      <c r="M12" s="225" t="s">
        <v>372</v>
      </c>
      <c r="N12" s="225" t="s">
        <v>371</v>
      </c>
      <c r="O12" s="225" t="s">
        <v>370</v>
      </c>
      <c r="P12" s="6"/>
      <c r="Q12" s="6"/>
      <c r="R12" s="6"/>
    </row>
    <row r="13" spans="2:19">
      <c r="B13" s="222"/>
      <c r="C13" s="222"/>
      <c r="D13" s="222"/>
      <c r="E13" s="222"/>
      <c r="F13" s="222"/>
      <c r="G13" s="222"/>
      <c r="H13" s="222"/>
      <c r="I13" s="223"/>
      <c r="J13" s="224"/>
      <c r="K13" s="224"/>
      <c r="L13" s="225"/>
      <c r="M13" s="225"/>
      <c r="N13" s="225"/>
      <c r="O13" s="225"/>
      <c r="P13" s="6"/>
      <c r="Q13" s="6"/>
      <c r="R13" s="6"/>
    </row>
    <row r="14" spans="2:19">
      <c r="B14" s="159">
        <v>1</v>
      </c>
      <c r="C14" s="65"/>
      <c r="D14" s="65"/>
      <c r="E14" s="65"/>
      <c r="F14" s="65"/>
      <c r="G14" s="65" t="s">
        <v>470</v>
      </c>
      <c r="H14" s="65"/>
      <c r="I14" s="65"/>
      <c r="J14" s="65"/>
      <c r="K14" s="65"/>
      <c r="L14" s="65"/>
      <c r="M14" s="65"/>
      <c r="N14" s="65"/>
      <c r="O14" s="65"/>
      <c r="P14" s="6"/>
      <c r="Q14" s="6"/>
      <c r="R14" s="6"/>
    </row>
    <row r="15" spans="2:19">
      <c r="B15" s="165" t="s">
        <v>447</v>
      </c>
      <c r="C15" s="165" t="s">
        <v>36</v>
      </c>
      <c r="D15" s="165" t="s">
        <v>38</v>
      </c>
      <c r="E15" s="35" t="s">
        <v>447</v>
      </c>
      <c r="F15" s="229">
        <v>101000101</v>
      </c>
      <c r="G15" s="167" t="s">
        <v>669</v>
      </c>
      <c r="H15" s="182" t="s">
        <v>28</v>
      </c>
      <c r="I15" s="34">
        <v>8</v>
      </c>
      <c r="J15" s="168"/>
      <c r="K15" s="168"/>
      <c r="L15" s="33"/>
      <c r="M15" s="33"/>
      <c r="N15" s="33"/>
      <c r="O15" s="33"/>
      <c r="P15" s="6"/>
      <c r="Q15" s="6"/>
      <c r="R15" s="6"/>
    </row>
    <row r="16" spans="2:19" ht="36">
      <c r="B16" s="165" t="s">
        <v>509</v>
      </c>
      <c r="C16" s="165" t="s">
        <v>36</v>
      </c>
      <c r="D16" s="165" t="s">
        <v>38</v>
      </c>
      <c r="E16" s="35" t="s">
        <v>509</v>
      </c>
      <c r="F16" s="229">
        <v>101000210</v>
      </c>
      <c r="G16" s="167" t="s">
        <v>670</v>
      </c>
      <c r="H16" s="182" t="s">
        <v>671</v>
      </c>
      <c r="I16" s="34">
        <v>3</v>
      </c>
      <c r="J16" s="168"/>
      <c r="K16" s="168"/>
      <c r="L16" s="33"/>
      <c r="M16" s="33"/>
      <c r="N16" s="33"/>
      <c r="O16" s="33"/>
      <c r="P16" s="6"/>
      <c r="Q16" s="6"/>
      <c r="R16" s="6"/>
    </row>
    <row r="17" spans="2:20">
      <c r="B17" s="222"/>
      <c r="C17" s="222"/>
      <c r="D17" s="222"/>
      <c r="E17" s="222"/>
      <c r="F17" s="222"/>
      <c r="G17" s="222"/>
      <c r="H17" s="222"/>
      <c r="I17" s="172"/>
      <c r="J17" s="173" t="s">
        <v>672</v>
      </c>
      <c r="K17" s="173"/>
      <c r="L17" s="174"/>
      <c r="M17" s="175"/>
      <c r="N17" s="175" t="e">
        <v>#REF!</v>
      </c>
      <c r="O17" s="175"/>
      <c r="P17" s="6"/>
      <c r="Q17" s="6"/>
      <c r="R17" s="6"/>
    </row>
    <row r="18" spans="2:20">
      <c r="B18" s="159">
        <v>2</v>
      </c>
      <c r="C18" s="159"/>
      <c r="D18" s="159"/>
      <c r="E18" s="159"/>
      <c r="F18" s="160"/>
      <c r="G18" s="65" t="s">
        <v>354</v>
      </c>
      <c r="H18" s="161"/>
      <c r="I18" s="162"/>
      <c r="J18" s="163"/>
      <c r="K18" s="163"/>
      <c r="L18" s="162"/>
      <c r="M18" s="162"/>
      <c r="N18" s="162"/>
      <c r="O18" s="162"/>
      <c r="P18" s="6"/>
      <c r="Q18" s="6"/>
      <c r="R18" s="6"/>
      <c r="T18" s="5"/>
    </row>
    <row r="19" spans="2:20" ht="24">
      <c r="B19" s="165" t="s">
        <v>497</v>
      </c>
      <c r="C19" s="165" t="s">
        <v>36</v>
      </c>
      <c r="D19" s="165" t="s">
        <v>38</v>
      </c>
      <c r="E19" s="35" t="s">
        <v>497</v>
      </c>
      <c r="F19" s="166">
        <v>201002045</v>
      </c>
      <c r="G19" s="167" t="s">
        <v>673</v>
      </c>
      <c r="H19" s="182" t="s">
        <v>28</v>
      </c>
      <c r="I19" s="34">
        <v>11.4</v>
      </c>
      <c r="J19" s="168"/>
      <c r="K19" s="168"/>
      <c r="L19" s="33"/>
      <c r="M19" s="33"/>
      <c r="N19" s="33"/>
      <c r="O19" s="33"/>
      <c r="P19" s="6"/>
      <c r="Q19" s="6"/>
      <c r="R19" s="6"/>
      <c r="T19" s="5"/>
    </row>
    <row r="20" spans="2:20" ht="32.25" customHeight="1">
      <c r="B20" s="165" t="s">
        <v>498</v>
      </c>
      <c r="C20" s="165" t="s">
        <v>36</v>
      </c>
      <c r="D20" s="165" t="s">
        <v>37</v>
      </c>
      <c r="E20" s="35" t="s">
        <v>498</v>
      </c>
      <c r="F20" s="166">
        <v>97622</v>
      </c>
      <c r="G20" s="167" t="s">
        <v>674</v>
      </c>
      <c r="H20" s="182" t="s">
        <v>520</v>
      </c>
      <c r="I20" s="34">
        <v>3.891</v>
      </c>
      <c r="J20" s="168"/>
      <c r="K20" s="168"/>
      <c r="L20" s="33"/>
      <c r="M20" s="33"/>
      <c r="N20" s="33"/>
      <c r="O20" s="33"/>
      <c r="P20" s="6"/>
      <c r="Q20" s="6"/>
      <c r="R20" s="6"/>
      <c r="T20" s="5"/>
    </row>
    <row r="21" spans="2:20" ht="24">
      <c r="B21" s="165" t="s">
        <v>506</v>
      </c>
      <c r="C21" s="165" t="s">
        <v>36</v>
      </c>
      <c r="D21" s="165" t="s">
        <v>37</v>
      </c>
      <c r="E21" s="35" t="s">
        <v>506</v>
      </c>
      <c r="F21" s="166">
        <v>97644</v>
      </c>
      <c r="G21" s="167" t="s">
        <v>677</v>
      </c>
      <c r="H21" s="182" t="s">
        <v>28</v>
      </c>
      <c r="I21" s="34">
        <v>7.5600000000000005</v>
      </c>
      <c r="J21" s="168"/>
      <c r="K21" s="168"/>
      <c r="L21" s="33"/>
      <c r="M21" s="33"/>
      <c r="N21" s="33"/>
      <c r="O21" s="33"/>
      <c r="P21" s="6"/>
      <c r="Q21" s="6"/>
      <c r="R21" s="6"/>
      <c r="T21" s="5"/>
    </row>
    <row r="22" spans="2:20" ht="24">
      <c r="B22" s="165" t="s">
        <v>508</v>
      </c>
      <c r="C22" s="165" t="s">
        <v>36</v>
      </c>
      <c r="D22" s="165" t="s">
        <v>37</v>
      </c>
      <c r="E22" s="35" t="s">
        <v>508</v>
      </c>
      <c r="F22" s="166">
        <v>97633</v>
      </c>
      <c r="G22" s="167" t="s">
        <v>680</v>
      </c>
      <c r="H22" s="182" t="s">
        <v>28</v>
      </c>
      <c r="I22" s="34">
        <v>36.340000000000003</v>
      </c>
      <c r="J22" s="168"/>
      <c r="K22" s="168"/>
      <c r="L22" s="33"/>
      <c r="M22" s="33"/>
      <c r="N22" s="33"/>
      <c r="O22" s="33"/>
      <c r="P22" s="6"/>
      <c r="Q22" s="6"/>
      <c r="R22" s="6"/>
      <c r="T22" s="5"/>
    </row>
    <row r="23" spans="2:20" ht="24">
      <c r="B23" s="165" t="s">
        <v>510</v>
      </c>
      <c r="C23" s="165" t="s">
        <v>36</v>
      </c>
      <c r="D23" s="165" t="s">
        <v>37</v>
      </c>
      <c r="E23" s="35" t="s">
        <v>510</v>
      </c>
      <c r="F23" s="166">
        <v>97632</v>
      </c>
      <c r="G23" s="167" t="s">
        <v>683</v>
      </c>
      <c r="H23" s="182" t="s">
        <v>619</v>
      </c>
      <c r="I23" s="34">
        <v>45.8</v>
      </c>
      <c r="J23" s="168"/>
      <c r="K23" s="168"/>
      <c r="L23" s="33"/>
      <c r="M23" s="33"/>
      <c r="N23" s="33"/>
      <c r="O23" s="33"/>
      <c r="P23" s="6"/>
      <c r="Q23" s="6"/>
      <c r="R23" s="6"/>
      <c r="T23" s="5"/>
    </row>
    <row r="24" spans="2:20" ht="24">
      <c r="B24" s="165" t="s">
        <v>511</v>
      </c>
      <c r="C24" s="165" t="s">
        <v>36</v>
      </c>
      <c r="D24" s="165" t="s">
        <v>38</v>
      </c>
      <c r="E24" s="35" t="s">
        <v>511</v>
      </c>
      <c r="F24" s="166">
        <v>201002046</v>
      </c>
      <c r="G24" s="167" t="s">
        <v>686</v>
      </c>
      <c r="H24" s="182" t="s">
        <v>28</v>
      </c>
      <c r="I24" s="34">
        <v>3.6350000000000002</v>
      </c>
      <c r="J24" s="168"/>
      <c r="K24" s="168"/>
      <c r="L24" s="33"/>
      <c r="M24" s="33"/>
      <c r="N24" s="33"/>
      <c r="O24" s="33"/>
      <c r="P24" s="6"/>
      <c r="Q24" s="6"/>
      <c r="R24" s="6"/>
      <c r="T24" s="5"/>
    </row>
    <row r="25" spans="2:20" ht="24">
      <c r="B25" s="165" t="s">
        <v>512</v>
      </c>
      <c r="C25" s="165" t="s">
        <v>36</v>
      </c>
      <c r="D25" s="165" t="s">
        <v>37</v>
      </c>
      <c r="E25" s="35" t="s">
        <v>512</v>
      </c>
      <c r="F25" s="166">
        <v>97631</v>
      </c>
      <c r="G25" s="167" t="s">
        <v>687</v>
      </c>
      <c r="H25" s="182" t="s">
        <v>28</v>
      </c>
      <c r="I25" s="34">
        <v>98.31</v>
      </c>
      <c r="J25" s="168"/>
      <c r="K25" s="168"/>
      <c r="L25" s="33"/>
      <c r="M25" s="33"/>
      <c r="N25" s="33"/>
      <c r="O25" s="33"/>
      <c r="P25" s="6"/>
      <c r="Q25" s="6"/>
      <c r="R25" s="6"/>
      <c r="T25" s="5"/>
    </row>
    <row r="26" spans="2:20">
      <c r="B26" s="165" t="s">
        <v>513</v>
      </c>
      <c r="C26" s="165" t="s">
        <v>36</v>
      </c>
      <c r="D26" s="165" t="s">
        <v>38</v>
      </c>
      <c r="E26" s="35" t="s">
        <v>513</v>
      </c>
      <c r="F26" s="166">
        <v>201002134</v>
      </c>
      <c r="G26" s="167" t="s">
        <v>690</v>
      </c>
      <c r="H26" s="182" t="s">
        <v>92</v>
      </c>
      <c r="I26" s="34">
        <v>5</v>
      </c>
      <c r="J26" s="168"/>
      <c r="K26" s="168"/>
      <c r="L26" s="33"/>
      <c r="M26" s="33"/>
      <c r="N26" s="33"/>
      <c r="O26" s="33"/>
      <c r="P26" s="6"/>
      <c r="Q26" s="6"/>
      <c r="R26" s="6"/>
      <c r="T26" s="5"/>
    </row>
    <row r="27" spans="2:20" ht="24">
      <c r="B27" s="165" t="s">
        <v>514</v>
      </c>
      <c r="C27" s="165" t="s">
        <v>36</v>
      </c>
      <c r="D27" s="165" t="s">
        <v>37</v>
      </c>
      <c r="E27" s="35" t="s">
        <v>514</v>
      </c>
      <c r="F27" s="166">
        <v>97665</v>
      </c>
      <c r="G27" s="167" t="s">
        <v>691</v>
      </c>
      <c r="H27" s="182" t="s">
        <v>92</v>
      </c>
      <c r="I27" s="34">
        <v>10</v>
      </c>
      <c r="J27" s="168"/>
      <c r="K27" s="168"/>
      <c r="L27" s="33"/>
      <c r="M27" s="33"/>
      <c r="N27" s="33"/>
      <c r="O27" s="33"/>
      <c r="P27" s="6"/>
      <c r="Q27" s="6"/>
      <c r="R27" s="6"/>
      <c r="T27" s="5"/>
    </row>
    <row r="28" spans="2:20">
      <c r="B28" s="165" t="s">
        <v>515</v>
      </c>
      <c r="C28" s="165" t="s">
        <v>36</v>
      </c>
      <c r="D28" s="165" t="s">
        <v>78</v>
      </c>
      <c r="E28" s="35" t="s">
        <v>515</v>
      </c>
      <c r="F28" s="166">
        <v>22325</v>
      </c>
      <c r="G28" s="167" t="s">
        <v>519</v>
      </c>
      <c r="H28" s="182" t="s">
        <v>92</v>
      </c>
      <c r="I28" s="34">
        <v>1</v>
      </c>
      <c r="J28" s="168"/>
      <c r="K28" s="168"/>
      <c r="L28" s="33"/>
      <c r="M28" s="33"/>
      <c r="N28" s="33"/>
      <c r="O28" s="33"/>
      <c r="P28" s="6"/>
      <c r="Q28" s="6"/>
      <c r="R28" s="6"/>
      <c r="T28" s="5"/>
    </row>
    <row r="29" spans="2:20" ht="24">
      <c r="B29" s="165" t="s">
        <v>516</v>
      </c>
      <c r="C29" s="165" t="s">
        <v>36</v>
      </c>
      <c r="D29" s="165" t="s">
        <v>37</v>
      </c>
      <c r="E29" s="35" t="s">
        <v>516</v>
      </c>
      <c r="F29" s="166">
        <v>97660</v>
      </c>
      <c r="G29" s="167" t="s">
        <v>694</v>
      </c>
      <c r="H29" s="182" t="s">
        <v>92</v>
      </c>
      <c r="I29" s="34">
        <v>15</v>
      </c>
      <c r="J29" s="168"/>
      <c r="K29" s="168"/>
      <c r="L29" s="33"/>
      <c r="M29" s="33"/>
      <c r="N29" s="33"/>
      <c r="O29" s="33"/>
      <c r="P29" s="6"/>
      <c r="Q29" s="242">
        <v>17.427199999999999</v>
      </c>
      <c r="R29" s="6"/>
      <c r="T29" s="5"/>
    </row>
    <row r="30" spans="2:20" ht="24">
      <c r="B30" s="165" t="s">
        <v>517</v>
      </c>
      <c r="C30" s="165" t="s">
        <v>36</v>
      </c>
      <c r="D30" s="165" t="s">
        <v>37</v>
      </c>
      <c r="E30" s="35" t="s">
        <v>517</v>
      </c>
      <c r="F30" s="166">
        <v>97661</v>
      </c>
      <c r="G30" s="167" t="s">
        <v>697</v>
      </c>
      <c r="H30" s="182" t="s">
        <v>619</v>
      </c>
      <c r="I30" s="34">
        <v>350</v>
      </c>
      <c r="J30" s="168"/>
      <c r="K30" s="168"/>
      <c r="L30" s="33"/>
      <c r="M30" s="33"/>
      <c r="N30" s="33"/>
      <c r="O30" s="33"/>
      <c r="P30" s="6"/>
      <c r="Q30" s="6"/>
      <c r="R30" s="6"/>
      <c r="T30" s="5"/>
    </row>
    <row r="31" spans="2:20" ht="24">
      <c r="B31" s="165" t="s">
        <v>518</v>
      </c>
      <c r="C31" s="165" t="s">
        <v>36</v>
      </c>
      <c r="D31" s="165" t="s">
        <v>39</v>
      </c>
      <c r="E31" s="35" t="s">
        <v>518</v>
      </c>
      <c r="F31" s="166" t="s">
        <v>521</v>
      </c>
      <c r="G31" s="167" t="s">
        <v>528</v>
      </c>
      <c r="H31" s="182" t="s">
        <v>520</v>
      </c>
      <c r="I31" s="34">
        <v>16.559999999999999</v>
      </c>
      <c r="J31" s="241"/>
      <c r="K31" s="168"/>
      <c r="L31" s="33"/>
      <c r="M31" s="33"/>
      <c r="N31" s="33"/>
      <c r="O31" s="33"/>
      <c r="P31" s="6"/>
      <c r="Q31" s="6"/>
      <c r="R31" s="6"/>
      <c r="T31" s="5"/>
    </row>
    <row r="32" spans="2:20">
      <c r="B32" s="165" t="s">
        <v>529</v>
      </c>
      <c r="C32" s="165" t="s">
        <v>36</v>
      </c>
      <c r="D32" s="165" t="s">
        <v>38</v>
      </c>
      <c r="E32" s="35" t="s">
        <v>529</v>
      </c>
      <c r="F32" s="166">
        <v>201002161</v>
      </c>
      <c r="G32" s="167" t="s">
        <v>700</v>
      </c>
      <c r="H32" s="182" t="s">
        <v>92</v>
      </c>
      <c r="I32" s="34">
        <v>5</v>
      </c>
      <c r="J32" s="168"/>
      <c r="K32" s="168"/>
      <c r="L32" s="33"/>
      <c r="M32" s="33"/>
      <c r="N32" s="33"/>
      <c r="O32" s="33"/>
      <c r="P32" s="6"/>
      <c r="Q32" s="6"/>
      <c r="R32" s="6"/>
      <c r="T32" s="5"/>
    </row>
    <row r="33" spans="2:20">
      <c r="B33" s="165" t="s">
        <v>531</v>
      </c>
      <c r="C33" s="165" t="s">
        <v>36</v>
      </c>
      <c r="D33" s="165" t="s">
        <v>78</v>
      </c>
      <c r="E33" s="35" t="s">
        <v>531</v>
      </c>
      <c r="F33" s="166">
        <v>22271</v>
      </c>
      <c r="G33" s="167" t="s">
        <v>530</v>
      </c>
      <c r="H33" s="182" t="s">
        <v>92</v>
      </c>
      <c r="I33" s="34">
        <v>1</v>
      </c>
      <c r="J33" s="168"/>
      <c r="K33" s="168"/>
      <c r="L33" s="33"/>
      <c r="M33" s="33"/>
      <c r="N33" s="33"/>
      <c r="O33" s="33"/>
      <c r="P33" s="6"/>
      <c r="Q33" s="6"/>
      <c r="R33" s="6"/>
      <c r="T33" s="5"/>
    </row>
    <row r="34" spans="2:20" ht="24">
      <c r="B34" s="165" t="s">
        <v>559</v>
      </c>
      <c r="C34" s="165" t="s">
        <v>36</v>
      </c>
      <c r="D34" s="165" t="s">
        <v>37</v>
      </c>
      <c r="E34" s="35" t="s">
        <v>559</v>
      </c>
      <c r="F34" s="166">
        <v>98531</v>
      </c>
      <c r="G34" s="167" t="s">
        <v>701</v>
      </c>
      <c r="H34" s="182" t="s">
        <v>92</v>
      </c>
      <c r="I34" s="34">
        <v>2</v>
      </c>
      <c r="J34" s="168"/>
      <c r="K34" s="168"/>
      <c r="L34" s="33"/>
      <c r="M34" s="33"/>
      <c r="N34" s="33"/>
      <c r="O34" s="33"/>
      <c r="P34" s="6"/>
      <c r="Q34" s="6"/>
      <c r="R34" s="6"/>
      <c r="T34" s="5"/>
    </row>
    <row r="35" spans="2:20" ht="24">
      <c r="B35" s="165" t="s">
        <v>560</v>
      </c>
      <c r="C35" s="165" t="s">
        <v>36</v>
      </c>
      <c r="D35" s="165" t="s">
        <v>37</v>
      </c>
      <c r="E35" s="35" t="s">
        <v>560</v>
      </c>
      <c r="F35" s="166">
        <v>98528</v>
      </c>
      <c r="G35" s="167" t="s">
        <v>707</v>
      </c>
      <c r="H35" s="182" t="s">
        <v>92</v>
      </c>
      <c r="I35" s="34">
        <v>2</v>
      </c>
      <c r="J35" s="168"/>
      <c r="K35" s="168"/>
      <c r="L35" s="33"/>
      <c r="M35" s="33"/>
      <c r="N35" s="33"/>
      <c r="O35" s="33"/>
      <c r="P35" s="6"/>
      <c r="Q35" s="6"/>
      <c r="R35" s="6"/>
      <c r="T35" s="5"/>
    </row>
    <row r="36" spans="2:20" ht="24">
      <c r="B36" s="165" t="s">
        <v>561</v>
      </c>
      <c r="C36" s="165" t="s">
        <v>36</v>
      </c>
      <c r="D36" s="165" t="s">
        <v>37</v>
      </c>
      <c r="E36" s="35" t="s">
        <v>561</v>
      </c>
      <c r="F36" s="166">
        <v>100947</v>
      </c>
      <c r="G36" s="167" t="s">
        <v>710</v>
      </c>
      <c r="H36" s="182" t="s">
        <v>711</v>
      </c>
      <c r="I36" s="34">
        <v>190.8</v>
      </c>
      <c r="J36" s="168"/>
      <c r="K36" s="168"/>
      <c r="L36" s="33"/>
      <c r="M36" s="33"/>
      <c r="N36" s="33"/>
      <c r="O36" s="33"/>
      <c r="P36" s="6"/>
      <c r="Q36" s="6"/>
      <c r="R36" s="6"/>
      <c r="T36" s="5"/>
    </row>
    <row r="37" spans="2:20" ht="24">
      <c r="B37" s="165" t="s">
        <v>562</v>
      </c>
      <c r="C37" s="165" t="s">
        <v>36</v>
      </c>
      <c r="D37" s="165" t="s">
        <v>37</v>
      </c>
      <c r="E37" s="35" t="s">
        <v>562</v>
      </c>
      <c r="F37" s="166">
        <v>97647</v>
      </c>
      <c r="G37" s="167" t="s">
        <v>979</v>
      </c>
      <c r="H37" s="182" t="s">
        <v>28</v>
      </c>
      <c r="I37" s="34">
        <v>73.5</v>
      </c>
      <c r="J37" s="168"/>
      <c r="K37" s="168"/>
      <c r="L37" s="33"/>
      <c r="M37" s="33"/>
      <c r="N37" s="33"/>
      <c r="O37" s="33"/>
      <c r="P37" s="6"/>
      <c r="Q37" s="6"/>
      <c r="R37" s="6"/>
      <c r="T37" s="5"/>
    </row>
    <row r="38" spans="2:20" ht="24">
      <c r="B38" s="165" t="s">
        <v>964</v>
      </c>
      <c r="C38" s="165" t="s">
        <v>36</v>
      </c>
      <c r="D38" s="165" t="s">
        <v>37</v>
      </c>
      <c r="E38" s="35" t="s">
        <v>964</v>
      </c>
      <c r="F38" s="166">
        <v>97650</v>
      </c>
      <c r="G38" s="167" t="s">
        <v>980</v>
      </c>
      <c r="H38" s="182" t="s">
        <v>28</v>
      </c>
      <c r="I38" s="34">
        <v>73.5</v>
      </c>
      <c r="J38" s="168"/>
      <c r="K38" s="168"/>
      <c r="L38" s="33"/>
      <c r="M38" s="33"/>
      <c r="N38" s="33"/>
      <c r="O38" s="33"/>
      <c r="P38" s="6"/>
      <c r="Q38" s="6"/>
      <c r="R38" s="6"/>
      <c r="T38" s="5"/>
    </row>
    <row r="39" spans="2:20" ht="24">
      <c r="B39" s="165" t="s">
        <v>965</v>
      </c>
      <c r="C39" s="165" t="s">
        <v>36</v>
      </c>
      <c r="D39" s="165" t="s">
        <v>37</v>
      </c>
      <c r="E39" s="35" t="s">
        <v>965</v>
      </c>
      <c r="F39" s="166">
        <v>201002310</v>
      </c>
      <c r="G39" s="167" t="s">
        <v>981</v>
      </c>
      <c r="H39" s="182" t="s">
        <v>619</v>
      </c>
      <c r="I39" s="34">
        <v>19.8</v>
      </c>
      <c r="J39" s="168"/>
      <c r="K39" s="168"/>
      <c r="L39" s="33"/>
      <c r="M39" s="33"/>
      <c r="N39" s="33"/>
      <c r="O39" s="33"/>
      <c r="P39" s="6"/>
      <c r="Q39" s="6"/>
      <c r="R39" s="6"/>
      <c r="T39" s="5"/>
    </row>
    <row r="40" spans="2:20" ht="24">
      <c r="B40" s="165" t="s">
        <v>966</v>
      </c>
      <c r="C40" s="165" t="s">
        <v>36</v>
      </c>
      <c r="D40" s="165" t="s">
        <v>37</v>
      </c>
      <c r="E40" s="35" t="s">
        <v>966</v>
      </c>
      <c r="F40" s="166">
        <v>201002014</v>
      </c>
      <c r="G40" s="167" t="s">
        <v>982</v>
      </c>
      <c r="H40" s="182" t="s">
        <v>619</v>
      </c>
      <c r="I40" s="34">
        <v>12.5</v>
      </c>
      <c r="J40" s="168"/>
      <c r="K40" s="168"/>
      <c r="L40" s="33"/>
      <c r="M40" s="33"/>
      <c r="N40" s="33"/>
      <c r="O40" s="33"/>
      <c r="P40" s="6"/>
      <c r="Q40" s="6"/>
      <c r="R40" s="6"/>
      <c r="T40" s="5"/>
    </row>
    <row r="41" spans="2:20">
      <c r="B41" s="165"/>
      <c r="C41" s="165"/>
      <c r="D41" s="165"/>
      <c r="E41" s="35"/>
      <c r="F41" s="166"/>
      <c r="G41" s="170"/>
      <c r="H41" s="171"/>
      <c r="I41" s="172"/>
      <c r="J41" s="173" t="s">
        <v>714</v>
      </c>
      <c r="K41" s="173"/>
      <c r="L41" s="174"/>
      <c r="M41" s="175"/>
      <c r="N41" s="175" t="e">
        <v>#REF!</v>
      </c>
      <c r="O41" s="175"/>
      <c r="P41" s="6"/>
      <c r="Q41" s="6"/>
      <c r="R41" s="6"/>
      <c r="T41" s="5"/>
    </row>
    <row r="42" spans="2:20">
      <c r="B42" s="69" t="s">
        <v>448</v>
      </c>
      <c r="C42" s="69"/>
      <c r="D42" s="69"/>
      <c r="E42" s="69"/>
      <c r="F42" s="70"/>
      <c r="G42" s="71" t="s">
        <v>967</v>
      </c>
      <c r="H42" s="72"/>
      <c r="I42" s="73"/>
      <c r="J42" s="91"/>
      <c r="K42" s="91"/>
      <c r="L42" s="74"/>
      <c r="M42" s="74"/>
      <c r="N42" s="74"/>
      <c r="O42" s="74"/>
      <c r="P42" s="6"/>
      <c r="Q42" s="6"/>
      <c r="R42" s="6"/>
    </row>
    <row r="43" spans="2:20">
      <c r="B43" s="78" t="s">
        <v>449</v>
      </c>
      <c r="C43" s="78"/>
      <c r="D43" s="76"/>
      <c r="E43" s="78"/>
      <c r="F43" s="79"/>
      <c r="G43" s="80" t="s">
        <v>93</v>
      </c>
      <c r="H43" s="81"/>
      <c r="I43" s="82"/>
      <c r="J43" s="92"/>
      <c r="K43" s="92"/>
      <c r="L43" s="83"/>
      <c r="M43" s="83"/>
      <c r="N43" s="83"/>
      <c r="O43" s="83"/>
      <c r="P43" s="6"/>
      <c r="Q43" s="6"/>
      <c r="R43" s="6"/>
    </row>
    <row r="44" spans="2:20" ht="35.25" customHeight="1">
      <c r="B44" s="165" t="s">
        <v>450</v>
      </c>
      <c r="C44" s="165" t="s">
        <v>36</v>
      </c>
      <c r="D44" s="165" t="s">
        <v>37</v>
      </c>
      <c r="E44" s="35" t="s">
        <v>450</v>
      </c>
      <c r="F44" s="166">
        <v>103330</v>
      </c>
      <c r="G44" s="167" t="s">
        <v>715</v>
      </c>
      <c r="H44" s="182" t="s">
        <v>28</v>
      </c>
      <c r="I44" s="34">
        <v>16.89</v>
      </c>
      <c r="J44" s="168"/>
      <c r="K44" s="168"/>
      <c r="L44" s="33"/>
      <c r="M44" s="33"/>
      <c r="N44" s="33"/>
      <c r="O44" s="33"/>
      <c r="P44" s="6"/>
      <c r="Q44" s="6"/>
      <c r="R44" s="6"/>
    </row>
    <row r="45" spans="2:20">
      <c r="B45" s="165"/>
      <c r="C45" s="165"/>
      <c r="D45" s="165"/>
      <c r="E45" s="35"/>
      <c r="F45" s="166"/>
      <c r="G45" s="170"/>
      <c r="H45" s="222"/>
      <c r="I45" s="172"/>
      <c r="J45" s="173" t="s">
        <v>718</v>
      </c>
      <c r="K45" s="173"/>
      <c r="L45" s="174"/>
      <c r="M45" s="175"/>
      <c r="N45" s="175" t="e">
        <v>#REF!</v>
      </c>
      <c r="O45" s="175"/>
      <c r="P45" s="6"/>
      <c r="R45" s="6"/>
    </row>
    <row r="46" spans="2:20">
      <c r="B46" s="78" t="s">
        <v>532</v>
      </c>
      <c r="C46" s="78"/>
      <c r="D46" s="76"/>
      <c r="E46" s="78"/>
      <c r="F46" s="79"/>
      <c r="G46" s="80" t="s">
        <v>101</v>
      </c>
      <c r="H46" s="81"/>
      <c r="I46" s="82"/>
      <c r="J46" s="92"/>
      <c r="K46" s="92"/>
      <c r="L46" s="83"/>
      <c r="M46" s="83"/>
      <c r="N46" s="83"/>
      <c r="O46" s="83"/>
      <c r="P46" s="6"/>
      <c r="R46" s="6"/>
    </row>
    <row r="47" spans="2:20" ht="24">
      <c r="B47" s="165" t="s">
        <v>533</v>
      </c>
      <c r="C47" s="165" t="s">
        <v>36</v>
      </c>
      <c r="D47" s="165" t="s">
        <v>37</v>
      </c>
      <c r="E47" s="35" t="s">
        <v>533</v>
      </c>
      <c r="F47" s="166">
        <v>96114</v>
      </c>
      <c r="G47" s="167" t="s">
        <v>719</v>
      </c>
      <c r="H47" s="182" t="s">
        <v>28</v>
      </c>
      <c r="I47" s="34">
        <v>49.02</v>
      </c>
      <c r="J47" s="168"/>
      <c r="K47" s="168"/>
      <c r="L47" s="33"/>
      <c r="M47" s="33"/>
      <c r="N47" s="33"/>
      <c r="O47" s="33"/>
      <c r="P47" s="6"/>
      <c r="R47" s="6"/>
    </row>
    <row r="48" spans="2:20" ht="24">
      <c r="B48" s="165" t="s">
        <v>534</v>
      </c>
      <c r="C48" s="165" t="s">
        <v>36</v>
      </c>
      <c r="D48" s="165" t="s">
        <v>37</v>
      </c>
      <c r="E48" s="35" t="s">
        <v>534</v>
      </c>
      <c r="F48" s="166">
        <v>96123</v>
      </c>
      <c r="G48" s="167" t="s">
        <v>722</v>
      </c>
      <c r="H48" s="182" t="s">
        <v>619</v>
      </c>
      <c r="I48" s="34">
        <v>53.190000000000005</v>
      </c>
      <c r="J48" s="168"/>
      <c r="K48" s="168"/>
      <c r="L48" s="33"/>
      <c r="M48" s="33"/>
      <c r="N48" s="33"/>
      <c r="O48" s="33"/>
      <c r="P48" s="6"/>
      <c r="R48" s="6"/>
    </row>
    <row r="49" spans="2:18">
      <c r="B49" s="165"/>
      <c r="C49" s="165"/>
      <c r="D49" s="165"/>
      <c r="E49" s="35"/>
      <c r="F49" s="166"/>
      <c r="G49" s="170"/>
      <c r="H49" s="222"/>
      <c r="I49" s="172"/>
      <c r="J49" s="173" t="s">
        <v>725</v>
      </c>
      <c r="K49" s="173"/>
      <c r="L49" s="174"/>
      <c r="M49" s="175"/>
      <c r="N49" s="175" t="e">
        <v>#REF!</v>
      </c>
      <c r="O49" s="175"/>
      <c r="P49" s="6"/>
      <c r="R49" s="6"/>
    </row>
    <row r="50" spans="2:18">
      <c r="B50" s="78" t="s">
        <v>968</v>
      </c>
      <c r="C50" s="78"/>
      <c r="D50" s="76"/>
      <c r="E50" s="78"/>
      <c r="F50" s="79"/>
      <c r="G50" s="80" t="s">
        <v>970</v>
      </c>
      <c r="H50" s="81"/>
      <c r="I50" s="82"/>
      <c r="J50" s="92"/>
      <c r="K50" s="92"/>
      <c r="L50" s="83"/>
      <c r="M50" s="83"/>
      <c r="N50" s="83"/>
      <c r="O50" s="83"/>
      <c r="P50" s="6"/>
      <c r="R50" s="6"/>
    </row>
    <row r="51" spans="2:18" ht="24">
      <c r="B51" s="165" t="s">
        <v>969</v>
      </c>
      <c r="C51" s="165" t="s">
        <v>36</v>
      </c>
      <c r="D51" s="165" t="s">
        <v>37</v>
      </c>
      <c r="E51" s="35" t="s">
        <v>969</v>
      </c>
      <c r="F51" s="166">
        <v>94442</v>
      </c>
      <c r="G51" s="167" t="s">
        <v>983</v>
      </c>
      <c r="H51" s="182" t="s">
        <v>28</v>
      </c>
      <c r="I51" s="34">
        <v>73.5</v>
      </c>
      <c r="J51" s="168"/>
      <c r="K51" s="168"/>
      <c r="L51" s="33"/>
      <c r="M51" s="33"/>
      <c r="N51" s="33"/>
      <c r="O51" s="33"/>
      <c r="P51" s="6"/>
      <c r="R51" s="6"/>
    </row>
    <row r="52" spans="2:18" ht="36">
      <c r="B52" s="165" t="s">
        <v>971</v>
      </c>
      <c r="C52" s="165" t="s">
        <v>36</v>
      </c>
      <c r="D52" s="165" t="s">
        <v>37</v>
      </c>
      <c r="E52" s="35" t="s">
        <v>971</v>
      </c>
      <c r="F52" s="166">
        <v>92539</v>
      </c>
      <c r="G52" s="167" t="s">
        <v>984</v>
      </c>
      <c r="H52" s="182" t="s">
        <v>28</v>
      </c>
      <c r="I52" s="34">
        <v>73.5</v>
      </c>
      <c r="J52" s="168"/>
      <c r="K52" s="168"/>
      <c r="L52" s="33"/>
      <c r="M52" s="33"/>
      <c r="N52" s="33"/>
      <c r="O52" s="33"/>
      <c r="P52" s="6"/>
      <c r="R52" s="6"/>
    </row>
    <row r="53" spans="2:18" ht="24">
      <c r="B53" s="165" t="s">
        <v>972</v>
      </c>
      <c r="C53" s="165" t="s">
        <v>36</v>
      </c>
      <c r="D53" s="165" t="s">
        <v>37</v>
      </c>
      <c r="E53" s="35" t="s">
        <v>972</v>
      </c>
      <c r="F53" s="166">
        <v>94228</v>
      </c>
      <c r="G53" s="167" t="s">
        <v>985</v>
      </c>
      <c r="H53" s="182" t="s">
        <v>619</v>
      </c>
      <c r="I53" s="34">
        <v>19.8</v>
      </c>
      <c r="J53" s="168"/>
      <c r="K53" s="168"/>
      <c r="L53" s="33"/>
      <c r="M53" s="33"/>
      <c r="N53" s="33"/>
      <c r="O53" s="33"/>
      <c r="P53" s="6"/>
      <c r="R53" s="6"/>
    </row>
    <row r="54" spans="2:18">
      <c r="B54" s="165" t="s">
        <v>973</v>
      </c>
      <c r="C54" s="165" t="s">
        <v>36</v>
      </c>
      <c r="D54" s="165" t="s">
        <v>38</v>
      </c>
      <c r="E54" s="35" t="s">
        <v>973</v>
      </c>
      <c r="F54" s="166">
        <v>1001000200</v>
      </c>
      <c r="G54" s="167" t="s">
        <v>986</v>
      </c>
      <c r="H54" s="182" t="s">
        <v>619</v>
      </c>
      <c r="I54" s="34">
        <v>12.5</v>
      </c>
      <c r="J54" s="168"/>
      <c r="K54" s="168"/>
      <c r="L54" s="33"/>
      <c r="M54" s="33"/>
      <c r="N54" s="33"/>
      <c r="O54" s="33"/>
      <c r="P54" s="6"/>
      <c r="R54" s="6"/>
    </row>
    <row r="55" spans="2:18" ht="36">
      <c r="B55" s="165" t="s">
        <v>974</v>
      </c>
      <c r="C55" s="165" t="s">
        <v>36</v>
      </c>
      <c r="D55" s="165" t="s">
        <v>37</v>
      </c>
      <c r="E55" s="35" t="s">
        <v>974</v>
      </c>
      <c r="F55" s="166">
        <v>92546</v>
      </c>
      <c r="G55" s="167" t="s">
        <v>987</v>
      </c>
      <c r="H55" s="182" t="s">
        <v>92</v>
      </c>
      <c r="I55" s="34">
        <v>2</v>
      </c>
      <c r="J55" s="168"/>
      <c r="K55" s="168"/>
      <c r="L55" s="33"/>
      <c r="M55" s="33"/>
      <c r="N55" s="33"/>
      <c r="O55" s="33"/>
      <c r="P55" s="6"/>
      <c r="R55" s="6"/>
    </row>
    <row r="56" spans="2:18">
      <c r="B56" s="165"/>
      <c r="C56" s="165"/>
      <c r="D56" s="165"/>
      <c r="E56" s="35"/>
      <c r="F56" s="166"/>
      <c r="G56" s="170"/>
      <c r="H56" s="222"/>
      <c r="I56" s="172"/>
      <c r="J56" s="173" t="s">
        <v>988</v>
      </c>
      <c r="K56" s="173"/>
      <c r="L56" s="174"/>
      <c r="M56" s="175"/>
      <c r="N56" s="175" t="e">
        <v>#REF!</v>
      </c>
      <c r="O56" s="175"/>
      <c r="P56" s="6"/>
      <c r="R56" s="6"/>
    </row>
    <row r="57" spans="2:18">
      <c r="B57" s="165"/>
      <c r="C57" s="165"/>
      <c r="D57" s="165"/>
      <c r="E57" s="35"/>
      <c r="F57" s="166"/>
      <c r="G57" s="170"/>
      <c r="H57" s="171"/>
      <c r="I57" s="172"/>
      <c r="J57" s="173" t="s">
        <v>989</v>
      </c>
      <c r="K57" s="173"/>
      <c r="L57" s="174"/>
      <c r="M57" s="175"/>
      <c r="N57" s="175" t="e">
        <v>#REF!</v>
      </c>
      <c r="O57" s="175"/>
      <c r="P57" s="6"/>
      <c r="R57" s="6"/>
    </row>
    <row r="58" spans="2:18">
      <c r="B58" s="165"/>
      <c r="C58" s="165"/>
      <c r="D58" s="165"/>
      <c r="E58" s="35"/>
      <c r="F58" s="166"/>
      <c r="G58" s="170"/>
      <c r="H58" s="222"/>
      <c r="I58" s="172"/>
      <c r="J58" s="173"/>
      <c r="K58" s="173"/>
      <c r="L58" s="174"/>
      <c r="M58" s="175">
        <v>0</v>
      </c>
      <c r="N58" s="175">
        <v>0</v>
      </c>
      <c r="O58" s="175"/>
      <c r="P58" s="6"/>
      <c r="R58" s="6"/>
    </row>
    <row r="59" spans="2:18">
      <c r="B59" s="63" t="s">
        <v>451</v>
      </c>
      <c r="C59" s="63"/>
      <c r="D59" s="63"/>
      <c r="E59" s="63"/>
      <c r="F59" s="64"/>
      <c r="G59" s="65" t="s">
        <v>444</v>
      </c>
      <c r="H59" s="66"/>
      <c r="I59" s="67"/>
      <c r="J59" s="67"/>
      <c r="K59" s="90"/>
      <c r="L59" s="90"/>
      <c r="M59" s="68"/>
      <c r="N59" s="68"/>
      <c r="O59" s="68"/>
      <c r="P59" s="6"/>
      <c r="R59" s="6"/>
    </row>
    <row r="60" spans="2:18" ht="48">
      <c r="B60" s="165" t="s">
        <v>452</v>
      </c>
      <c r="C60" s="165" t="s">
        <v>36</v>
      </c>
      <c r="D60" s="165" t="s">
        <v>39</v>
      </c>
      <c r="E60" s="165" t="s">
        <v>452</v>
      </c>
      <c r="F60" s="166" t="s">
        <v>527</v>
      </c>
      <c r="G60" s="167" t="s">
        <v>538</v>
      </c>
      <c r="H60" s="228" t="s">
        <v>112</v>
      </c>
      <c r="I60" s="33">
        <v>8451</v>
      </c>
      <c r="J60" s="243"/>
      <c r="K60" s="243"/>
      <c r="L60" s="33"/>
      <c r="M60" s="33"/>
      <c r="N60" s="33"/>
      <c r="O60" s="33"/>
      <c r="P60" s="6"/>
      <c r="R60" s="6"/>
    </row>
    <row r="61" spans="2:18" ht="24">
      <c r="B61" s="165" t="s">
        <v>536</v>
      </c>
      <c r="C61" s="165" t="s">
        <v>36</v>
      </c>
      <c r="D61" s="165" t="s">
        <v>38</v>
      </c>
      <c r="E61" s="165" t="s">
        <v>536</v>
      </c>
      <c r="F61" s="166">
        <v>1501000100</v>
      </c>
      <c r="G61" s="167" t="s">
        <v>727</v>
      </c>
      <c r="H61" s="182" t="s">
        <v>28</v>
      </c>
      <c r="I61" s="34">
        <v>33.78</v>
      </c>
      <c r="J61" s="168"/>
      <c r="K61" s="168"/>
      <c r="L61" s="33"/>
      <c r="M61" s="33"/>
      <c r="N61" s="33"/>
      <c r="O61" s="33"/>
      <c r="P61" s="6"/>
      <c r="R61" s="6"/>
    </row>
    <row r="62" spans="2:18">
      <c r="B62" s="165"/>
      <c r="C62" s="165"/>
      <c r="D62" s="165"/>
      <c r="E62" s="165"/>
      <c r="F62" s="166"/>
      <c r="G62" s="170"/>
      <c r="H62" s="171"/>
      <c r="I62" s="172"/>
      <c r="J62" s="173" t="s">
        <v>728</v>
      </c>
      <c r="K62" s="173"/>
      <c r="L62" s="174"/>
      <c r="M62" s="175"/>
      <c r="N62" s="175">
        <v>29240.46</v>
      </c>
      <c r="O62" s="175"/>
      <c r="P62" s="6"/>
      <c r="R62" s="6"/>
    </row>
    <row r="63" spans="2:18">
      <c r="B63" s="63" t="s">
        <v>453</v>
      </c>
      <c r="C63" s="63"/>
      <c r="D63" s="63"/>
      <c r="E63" s="63"/>
      <c r="F63" s="64"/>
      <c r="G63" s="65" t="s">
        <v>95</v>
      </c>
      <c r="H63" s="66"/>
      <c r="I63" s="67"/>
      <c r="J63" s="178"/>
      <c r="K63" s="90"/>
      <c r="L63" s="68"/>
      <c r="M63" s="68"/>
      <c r="N63" s="68"/>
      <c r="O63" s="68"/>
      <c r="P63" s="8"/>
      <c r="Q63" s="8"/>
      <c r="R63" s="6"/>
    </row>
    <row r="64" spans="2:18">
      <c r="B64" s="84" t="s">
        <v>40</v>
      </c>
      <c r="C64" s="84"/>
      <c r="D64" s="84"/>
      <c r="E64" s="84"/>
      <c r="F64" s="85"/>
      <c r="G64" s="86" t="s">
        <v>469</v>
      </c>
      <c r="H64" s="87"/>
      <c r="I64" s="77"/>
      <c r="J64" s="179"/>
      <c r="K64" s="93"/>
      <c r="L64" s="88"/>
      <c r="M64" s="88"/>
      <c r="N64" s="88"/>
      <c r="O64" s="88"/>
      <c r="P64" s="8"/>
      <c r="Q64" s="8"/>
      <c r="R64" s="6"/>
    </row>
    <row r="65" spans="2:18" ht="36">
      <c r="B65" s="165" t="s">
        <v>471</v>
      </c>
      <c r="C65" s="165" t="s">
        <v>36</v>
      </c>
      <c r="D65" s="165" t="s">
        <v>39</v>
      </c>
      <c r="E65" s="35" t="s">
        <v>471</v>
      </c>
      <c r="F65" s="166" t="s">
        <v>526</v>
      </c>
      <c r="G65" s="167" t="s">
        <v>442</v>
      </c>
      <c r="H65" s="165" t="s">
        <v>92</v>
      </c>
      <c r="I65" s="33">
        <v>1</v>
      </c>
      <c r="J65" s="169"/>
      <c r="K65" s="169"/>
      <c r="L65" s="33"/>
      <c r="M65" s="33"/>
      <c r="N65" s="33"/>
      <c r="O65" s="33"/>
      <c r="P65" s="31"/>
      <c r="Q65" s="6"/>
      <c r="R65" s="6"/>
    </row>
    <row r="66" spans="2:18" ht="36">
      <c r="B66" s="165" t="s">
        <v>540</v>
      </c>
      <c r="C66" s="165" t="s">
        <v>36</v>
      </c>
      <c r="D66" s="165" t="s">
        <v>39</v>
      </c>
      <c r="E66" s="35" t="s">
        <v>540</v>
      </c>
      <c r="F66" s="166" t="s">
        <v>525</v>
      </c>
      <c r="G66" s="167" t="s">
        <v>355</v>
      </c>
      <c r="H66" s="165" t="s">
        <v>92</v>
      </c>
      <c r="I66" s="33">
        <v>1</v>
      </c>
      <c r="J66" s="169"/>
      <c r="K66" s="169"/>
      <c r="L66" s="33"/>
      <c r="M66" s="33"/>
      <c r="N66" s="33"/>
      <c r="O66" s="33"/>
      <c r="P66" s="31"/>
      <c r="Q66" s="6"/>
      <c r="R66" s="6"/>
    </row>
    <row r="67" spans="2:18" s="97" customFormat="1">
      <c r="B67" s="165"/>
      <c r="C67" s="165"/>
      <c r="D67" s="165"/>
      <c r="E67" s="35"/>
      <c r="F67" s="166"/>
      <c r="G67" s="170"/>
      <c r="H67" s="171"/>
      <c r="I67" s="172"/>
      <c r="J67" s="173" t="s">
        <v>729</v>
      </c>
      <c r="K67" s="173"/>
      <c r="L67" s="174"/>
      <c r="M67" s="175"/>
      <c r="N67" s="175" t="e">
        <v>#REF!</v>
      </c>
      <c r="O67" s="175"/>
      <c r="P67" s="96"/>
      <c r="Q67" s="95"/>
      <c r="R67" s="95"/>
    </row>
    <row r="68" spans="2:18">
      <c r="B68" s="84" t="s">
        <v>472</v>
      </c>
      <c r="C68" s="84"/>
      <c r="D68" s="84"/>
      <c r="E68" s="84"/>
      <c r="F68" s="85"/>
      <c r="G68" s="86" t="s">
        <v>96</v>
      </c>
      <c r="H68" s="87"/>
      <c r="I68" s="77"/>
      <c r="J68" s="179"/>
      <c r="K68" s="93"/>
      <c r="L68" s="88"/>
      <c r="M68" s="88"/>
      <c r="N68" s="88"/>
      <c r="O68" s="88"/>
      <c r="P68" s="31"/>
      <c r="Q68" s="6"/>
      <c r="R68" s="6"/>
    </row>
    <row r="69" spans="2:18" ht="96">
      <c r="B69" s="165" t="s">
        <v>539</v>
      </c>
      <c r="C69" s="165" t="s">
        <v>36</v>
      </c>
      <c r="D69" s="165" t="s">
        <v>39</v>
      </c>
      <c r="E69" s="35" t="s">
        <v>539</v>
      </c>
      <c r="F69" s="166" t="s">
        <v>524</v>
      </c>
      <c r="G69" s="167" t="s">
        <v>441</v>
      </c>
      <c r="H69" s="180" t="s">
        <v>92</v>
      </c>
      <c r="I69" s="34">
        <v>3</v>
      </c>
      <c r="J69" s="169"/>
      <c r="K69" s="169"/>
      <c r="L69" s="33"/>
      <c r="M69" s="33"/>
      <c r="N69" s="33"/>
      <c r="O69" s="33"/>
      <c r="P69" s="31"/>
      <c r="Q69" s="6"/>
      <c r="R69" s="6"/>
    </row>
    <row r="70" spans="2:18" ht="96">
      <c r="B70" s="165" t="s">
        <v>473</v>
      </c>
      <c r="C70" s="165" t="s">
        <v>36</v>
      </c>
      <c r="D70" s="165" t="s">
        <v>39</v>
      </c>
      <c r="E70" s="35" t="s">
        <v>473</v>
      </c>
      <c r="F70" s="166" t="s">
        <v>523</v>
      </c>
      <c r="G70" s="167" t="s">
        <v>446</v>
      </c>
      <c r="H70" s="180" t="s">
        <v>92</v>
      </c>
      <c r="I70" s="34">
        <v>1</v>
      </c>
      <c r="J70" s="169"/>
      <c r="K70" s="169"/>
      <c r="L70" s="33"/>
      <c r="M70" s="33"/>
      <c r="N70" s="33"/>
      <c r="O70" s="33"/>
      <c r="P70" s="31"/>
      <c r="Q70" s="6"/>
      <c r="R70" s="6"/>
    </row>
    <row r="71" spans="2:18">
      <c r="B71" s="165"/>
      <c r="C71" s="165"/>
      <c r="D71" s="165"/>
      <c r="E71" s="35"/>
      <c r="F71" s="166"/>
      <c r="G71" s="167"/>
      <c r="H71" s="228"/>
      <c r="I71" s="34"/>
      <c r="J71" s="173" t="s">
        <v>730</v>
      </c>
      <c r="K71" s="173"/>
      <c r="L71" s="174"/>
      <c r="M71" s="175"/>
      <c r="N71" s="175" t="e">
        <v>#REF!</v>
      </c>
      <c r="O71" s="175"/>
      <c r="P71" s="31"/>
      <c r="Q71" s="6"/>
      <c r="R71" s="6"/>
    </row>
    <row r="72" spans="2:18">
      <c r="B72" s="165"/>
      <c r="C72" s="165"/>
      <c r="D72" s="165"/>
      <c r="E72" s="35"/>
      <c r="F72" s="166"/>
      <c r="G72" s="170"/>
      <c r="H72" s="171"/>
      <c r="I72" s="172"/>
      <c r="J72" s="173" t="s">
        <v>731</v>
      </c>
      <c r="K72" s="173"/>
      <c r="L72" s="174"/>
      <c r="M72" s="175"/>
      <c r="N72" s="175" t="e">
        <v>#REF!</v>
      </c>
      <c r="O72" s="175"/>
      <c r="P72" s="31"/>
      <c r="Q72" s="6"/>
      <c r="R72" s="6"/>
    </row>
    <row r="73" spans="2:18">
      <c r="B73" s="63" t="s">
        <v>454</v>
      </c>
      <c r="C73" s="63"/>
      <c r="D73" s="63"/>
      <c r="E73" s="63"/>
      <c r="F73" s="64"/>
      <c r="G73" s="65" t="s">
        <v>94</v>
      </c>
      <c r="H73" s="66"/>
      <c r="I73" s="67"/>
      <c r="J73" s="178"/>
      <c r="K73" s="90"/>
      <c r="L73" s="68"/>
      <c r="M73" s="68"/>
      <c r="N73" s="68"/>
      <c r="O73" s="68"/>
      <c r="P73" s="31"/>
      <c r="Q73" s="6"/>
      <c r="R73" s="6"/>
    </row>
    <row r="74" spans="2:18" ht="24">
      <c r="B74" s="165" t="s">
        <v>455</v>
      </c>
      <c r="C74" s="165" t="s">
        <v>36</v>
      </c>
      <c r="D74" s="165" t="s">
        <v>38</v>
      </c>
      <c r="E74" s="35" t="s">
        <v>455</v>
      </c>
      <c r="F74" s="166">
        <v>701000102</v>
      </c>
      <c r="G74" s="167" t="s">
        <v>732</v>
      </c>
      <c r="H74" s="182" t="s">
        <v>28</v>
      </c>
      <c r="I74" s="34">
        <v>49.02</v>
      </c>
      <c r="J74" s="168"/>
      <c r="K74" s="168"/>
      <c r="L74" s="33"/>
      <c r="M74" s="33"/>
      <c r="N74" s="33"/>
      <c r="O74" s="33"/>
      <c r="P74" s="31"/>
      <c r="Q74" s="6"/>
      <c r="R74" s="6"/>
    </row>
    <row r="75" spans="2:18" ht="24">
      <c r="B75" s="165" t="s">
        <v>505</v>
      </c>
      <c r="C75" s="165" t="s">
        <v>36</v>
      </c>
      <c r="D75" s="165" t="s">
        <v>38</v>
      </c>
      <c r="E75" s="35" t="s">
        <v>505</v>
      </c>
      <c r="F75" s="166">
        <v>1701000102</v>
      </c>
      <c r="G75" s="167" t="s">
        <v>733</v>
      </c>
      <c r="H75" s="182" t="s">
        <v>28</v>
      </c>
      <c r="I75" s="34">
        <v>49.02</v>
      </c>
      <c r="J75" s="168"/>
      <c r="K75" s="168"/>
      <c r="L75" s="33"/>
      <c r="M75" s="33"/>
      <c r="N75" s="33"/>
      <c r="O75" s="33"/>
      <c r="P75" s="31"/>
      <c r="Q75" s="6"/>
      <c r="R75" s="6"/>
    </row>
    <row r="76" spans="2:18" ht="48">
      <c r="B76" s="165" t="s">
        <v>445</v>
      </c>
      <c r="C76" s="165" t="s">
        <v>36</v>
      </c>
      <c r="D76" s="165" t="s">
        <v>37</v>
      </c>
      <c r="E76" s="35" t="s">
        <v>445</v>
      </c>
      <c r="F76" s="166">
        <v>104162</v>
      </c>
      <c r="G76" s="167" t="s">
        <v>734</v>
      </c>
      <c r="H76" s="182" t="s">
        <v>28</v>
      </c>
      <c r="I76" s="34">
        <v>49.02</v>
      </c>
      <c r="J76" s="168"/>
      <c r="K76" s="168"/>
      <c r="L76" s="33"/>
      <c r="M76" s="33"/>
      <c r="N76" s="33"/>
      <c r="O76" s="33"/>
      <c r="P76" s="31"/>
      <c r="Q76" s="6"/>
      <c r="R76" s="6"/>
    </row>
    <row r="77" spans="2:18" ht="36">
      <c r="B77" s="165" t="s">
        <v>537</v>
      </c>
      <c r="C77" s="165" t="s">
        <v>36</v>
      </c>
      <c r="D77" s="165" t="s">
        <v>38</v>
      </c>
      <c r="E77" s="35" t="s">
        <v>537</v>
      </c>
      <c r="F77" s="166">
        <v>1701000124</v>
      </c>
      <c r="G77" s="167" t="s">
        <v>737</v>
      </c>
      <c r="H77" s="182" t="s">
        <v>619</v>
      </c>
      <c r="I77" s="34">
        <v>45.8</v>
      </c>
      <c r="J77" s="168"/>
      <c r="K77" s="168"/>
      <c r="L77" s="33"/>
      <c r="M77" s="33"/>
      <c r="N77" s="33"/>
      <c r="O77" s="33"/>
      <c r="P77" s="31"/>
      <c r="Q77" s="6"/>
      <c r="R77" s="6"/>
    </row>
    <row r="78" spans="2:18">
      <c r="B78" s="165"/>
      <c r="C78" s="165"/>
      <c r="D78" s="165"/>
      <c r="E78" s="35"/>
      <c r="F78" s="166"/>
      <c r="G78" s="170"/>
      <c r="H78" s="171"/>
      <c r="I78" s="172"/>
      <c r="J78" s="173" t="s">
        <v>738</v>
      </c>
      <c r="K78" s="173"/>
      <c r="L78" s="174"/>
      <c r="M78" s="175"/>
      <c r="N78" s="175" t="e">
        <v>#REF!</v>
      </c>
      <c r="O78" s="175"/>
      <c r="P78" s="31"/>
      <c r="Q78" s="6"/>
      <c r="R78" s="6"/>
    </row>
    <row r="79" spans="2:18">
      <c r="B79" s="63" t="s">
        <v>456</v>
      </c>
      <c r="C79" s="63"/>
      <c r="D79" s="63"/>
      <c r="E79" s="63"/>
      <c r="F79" s="64"/>
      <c r="G79" s="65" t="s">
        <v>499</v>
      </c>
      <c r="H79" s="66"/>
      <c r="I79" s="67"/>
      <c r="J79" s="178"/>
      <c r="K79" s="90"/>
      <c r="L79" s="68"/>
      <c r="M79" s="68"/>
      <c r="N79" s="68"/>
      <c r="O79" s="68"/>
      <c r="P79" s="3"/>
    </row>
    <row r="80" spans="2:18">
      <c r="B80" s="84" t="s">
        <v>457</v>
      </c>
      <c r="C80" s="84"/>
      <c r="D80" s="84"/>
      <c r="E80" s="84"/>
      <c r="F80" s="85"/>
      <c r="G80" s="86" t="s">
        <v>99</v>
      </c>
      <c r="H80" s="87"/>
      <c r="I80" s="77"/>
      <c r="J80" s="179"/>
      <c r="K80" s="93"/>
      <c r="L80" s="88"/>
      <c r="M80" s="88"/>
      <c r="N80" s="88"/>
      <c r="O80" s="88"/>
      <c r="P80" s="3"/>
    </row>
    <row r="81" spans="1:17" ht="30.75" customHeight="1">
      <c r="B81" s="165" t="s">
        <v>458</v>
      </c>
      <c r="C81" s="165" t="s">
        <v>36</v>
      </c>
      <c r="D81" s="165" t="s">
        <v>37</v>
      </c>
      <c r="E81" s="35"/>
      <c r="F81" s="166">
        <v>91941</v>
      </c>
      <c r="G81" s="167" t="s">
        <v>990</v>
      </c>
      <c r="H81" s="182" t="s">
        <v>92</v>
      </c>
      <c r="I81" s="34">
        <v>6</v>
      </c>
      <c r="J81" s="168"/>
      <c r="K81" s="168"/>
      <c r="L81" s="33"/>
      <c r="M81" s="33"/>
      <c r="N81" s="33"/>
      <c r="O81" s="33"/>
      <c r="P81" s="3"/>
    </row>
    <row r="82" spans="1:17" ht="33.75" customHeight="1">
      <c r="B82" s="165" t="s">
        <v>459</v>
      </c>
      <c r="C82" s="165" t="s">
        <v>36</v>
      </c>
      <c r="D82" s="165" t="s">
        <v>37</v>
      </c>
      <c r="E82" s="35"/>
      <c r="F82" s="166">
        <v>91940</v>
      </c>
      <c r="G82" s="167" t="s">
        <v>991</v>
      </c>
      <c r="H82" s="182" t="s">
        <v>92</v>
      </c>
      <c r="I82" s="34">
        <v>9</v>
      </c>
      <c r="J82" s="168"/>
      <c r="K82" s="168"/>
      <c r="L82" s="33"/>
      <c r="M82" s="33"/>
      <c r="N82" s="33"/>
      <c r="O82" s="33"/>
      <c r="P82" s="3"/>
    </row>
    <row r="83" spans="1:17" ht="30.75" customHeight="1">
      <c r="B83" s="165" t="s">
        <v>460</v>
      </c>
      <c r="C83" s="165" t="s">
        <v>36</v>
      </c>
      <c r="D83" s="165" t="s">
        <v>37</v>
      </c>
      <c r="E83" s="35"/>
      <c r="F83" s="166">
        <v>91939</v>
      </c>
      <c r="G83" s="167" t="s">
        <v>992</v>
      </c>
      <c r="H83" s="182" t="s">
        <v>92</v>
      </c>
      <c r="I83" s="34">
        <v>2</v>
      </c>
      <c r="J83" s="168"/>
      <c r="K83" s="168"/>
      <c r="L83" s="33"/>
      <c r="M83" s="33"/>
      <c r="N83" s="33"/>
      <c r="O83" s="33"/>
      <c r="P83" s="3"/>
      <c r="Q83" s="108"/>
    </row>
    <row r="84" spans="1:17">
      <c r="B84" s="165"/>
      <c r="C84" s="165"/>
      <c r="D84" s="165"/>
      <c r="E84" s="165"/>
      <c r="F84" s="166"/>
      <c r="G84" s="170"/>
      <c r="H84" s="171"/>
      <c r="I84" s="172"/>
      <c r="J84" s="173" t="s">
        <v>748</v>
      </c>
      <c r="K84" s="173"/>
      <c r="L84" s="174"/>
      <c r="M84" s="175"/>
      <c r="N84" s="175" t="e">
        <v>#REF!</v>
      </c>
      <c r="O84" s="175"/>
      <c r="P84" s="3"/>
    </row>
    <row r="85" spans="1:17">
      <c r="B85" s="84" t="s">
        <v>461</v>
      </c>
      <c r="C85" s="84"/>
      <c r="D85" s="84"/>
      <c r="E85" s="84"/>
      <c r="F85" s="85"/>
      <c r="G85" s="86" t="s">
        <v>243</v>
      </c>
      <c r="H85" s="87"/>
      <c r="I85" s="77"/>
      <c r="J85" s="179"/>
      <c r="K85" s="93"/>
      <c r="L85" s="88"/>
      <c r="M85" s="88"/>
      <c r="N85" s="88"/>
      <c r="O85" s="88"/>
      <c r="P85" s="3"/>
    </row>
    <row r="86" spans="1:17" ht="24">
      <c r="B86" s="165" t="s">
        <v>462</v>
      </c>
      <c r="C86" s="165" t="s">
        <v>36</v>
      </c>
      <c r="D86" s="165" t="s">
        <v>37</v>
      </c>
      <c r="E86" s="35"/>
      <c r="F86" s="166">
        <v>90443</v>
      </c>
      <c r="G86" s="167" t="s">
        <v>749</v>
      </c>
      <c r="H86" s="182" t="s">
        <v>619</v>
      </c>
      <c r="I86" s="34">
        <v>15.299999999999997</v>
      </c>
      <c r="J86" s="168"/>
      <c r="K86" s="168"/>
      <c r="L86" s="33"/>
      <c r="M86" s="33"/>
      <c r="N86" s="33"/>
      <c r="O86" s="33"/>
      <c r="P86" s="3"/>
    </row>
    <row r="87" spans="1:17" ht="24">
      <c r="B87" s="165" t="s">
        <v>463</v>
      </c>
      <c r="C87" s="165" t="s">
        <v>36</v>
      </c>
      <c r="D87" s="165" t="s">
        <v>38</v>
      </c>
      <c r="E87" s="35"/>
      <c r="F87" s="166">
        <v>1401000108</v>
      </c>
      <c r="G87" s="167" t="s">
        <v>752</v>
      </c>
      <c r="H87" s="182" t="s">
        <v>619</v>
      </c>
      <c r="I87" s="34">
        <v>8.4</v>
      </c>
      <c r="J87" s="168"/>
      <c r="K87" s="168"/>
      <c r="L87" s="33"/>
      <c r="M87" s="33"/>
      <c r="N87" s="33"/>
      <c r="O87" s="33"/>
      <c r="P87" s="3"/>
    </row>
    <row r="88" spans="1:17" ht="36">
      <c r="B88" s="35" t="s">
        <v>464</v>
      </c>
      <c r="C88" s="35" t="s">
        <v>36</v>
      </c>
      <c r="D88" s="35" t="s">
        <v>37</v>
      </c>
      <c r="E88" s="35"/>
      <c r="F88" s="244">
        <v>91855</v>
      </c>
      <c r="G88" s="167" t="s">
        <v>993</v>
      </c>
      <c r="H88" s="182" t="s">
        <v>619</v>
      </c>
      <c r="I88" s="246">
        <v>106.3</v>
      </c>
      <c r="J88" s="168"/>
      <c r="K88" s="168"/>
      <c r="L88" s="247"/>
      <c r="M88" s="247"/>
      <c r="N88" s="247"/>
      <c r="O88" s="247"/>
      <c r="P88" s="3"/>
    </row>
    <row r="89" spans="1:17" ht="24">
      <c r="B89" s="165" t="s">
        <v>477</v>
      </c>
      <c r="C89" s="165" t="s">
        <v>36</v>
      </c>
      <c r="D89" s="165" t="s">
        <v>38</v>
      </c>
      <c r="E89" s="35"/>
      <c r="F89" s="166">
        <v>1201004050</v>
      </c>
      <c r="G89" s="167" t="s">
        <v>756</v>
      </c>
      <c r="H89" s="182" t="s">
        <v>619</v>
      </c>
      <c r="I89" s="34">
        <v>3</v>
      </c>
      <c r="J89" s="168"/>
      <c r="K89" s="168"/>
      <c r="L89" s="33"/>
      <c r="M89" s="33"/>
      <c r="N89" s="33"/>
      <c r="O89" s="33"/>
      <c r="P89" s="3"/>
    </row>
    <row r="90" spans="1:17" ht="24">
      <c r="B90" s="165" t="s">
        <v>478</v>
      </c>
      <c r="C90" s="165" t="s">
        <v>36</v>
      </c>
      <c r="D90" s="165" t="s">
        <v>38</v>
      </c>
      <c r="E90" s="35"/>
      <c r="F90" s="166">
        <v>1201004040</v>
      </c>
      <c r="G90" s="167" t="s">
        <v>757</v>
      </c>
      <c r="H90" s="182" t="s">
        <v>619</v>
      </c>
      <c r="I90" s="34">
        <v>3</v>
      </c>
      <c r="J90" s="168"/>
      <c r="K90" s="168"/>
      <c r="L90" s="33"/>
      <c r="M90" s="33"/>
      <c r="N90" s="33"/>
      <c r="O90" s="33"/>
      <c r="P90" s="3"/>
    </row>
    <row r="91" spans="1:17" ht="36">
      <c r="B91" s="165" t="s">
        <v>478</v>
      </c>
      <c r="C91" s="165" t="s">
        <v>36</v>
      </c>
      <c r="D91" s="165" t="s">
        <v>37</v>
      </c>
      <c r="E91" s="35"/>
      <c r="F91" s="166">
        <v>97668</v>
      </c>
      <c r="G91" s="167" t="s">
        <v>758</v>
      </c>
      <c r="H91" s="182" t="s">
        <v>619</v>
      </c>
      <c r="I91" s="34">
        <v>3</v>
      </c>
      <c r="J91" s="168"/>
      <c r="K91" s="168"/>
      <c r="L91" s="33"/>
      <c r="M91" s="33"/>
      <c r="N91" s="33"/>
      <c r="O91" s="33"/>
      <c r="P91" s="3"/>
    </row>
    <row r="92" spans="1:17" ht="36">
      <c r="B92" s="165" t="s">
        <v>541</v>
      </c>
      <c r="C92" s="165" t="s">
        <v>36</v>
      </c>
      <c r="D92" s="165" t="s">
        <v>37</v>
      </c>
      <c r="E92" s="35"/>
      <c r="F92" s="166">
        <v>97669</v>
      </c>
      <c r="G92" s="167" t="s">
        <v>761</v>
      </c>
      <c r="H92" s="182" t="s">
        <v>619</v>
      </c>
      <c r="I92" s="34">
        <v>6</v>
      </c>
      <c r="J92" s="168"/>
      <c r="K92" s="168"/>
      <c r="L92" s="33"/>
      <c r="M92" s="33"/>
      <c r="N92" s="33"/>
      <c r="O92" s="33"/>
      <c r="P92" s="3"/>
    </row>
    <row r="93" spans="1:17">
      <c r="B93" s="165" t="s">
        <v>542</v>
      </c>
      <c r="C93" s="165" t="s">
        <v>36</v>
      </c>
      <c r="D93" s="165" t="s">
        <v>38</v>
      </c>
      <c r="E93" s="35"/>
      <c r="F93" s="166">
        <v>1301001070</v>
      </c>
      <c r="G93" s="167" t="s">
        <v>764</v>
      </c>
      <c r="H93" s="182" t="s">
        <v>619</v>
      </c>
      <c r="I93" s="34">
        <v>8.4</v>
      </c>
      <c r="J93" s="168"/>
      <c r="K93" s="168"/>
      <c r="L93" s="33"/>
      <c r="M93" s="33"/>
      <c r="N93" s="33"/>
      <c r="O93" s="33"/>
      <c r="P93" s="3"/>
    </row>
    <row r="94" spans="1:17">
      <c r="B94" s="165"/>
      <c r="C94" s="165"/>
      <c r="D94" s="165"/>
      <c r="E94" s="165"/>
      <c r="F94" s="166"/>
      <c r="G94" s="170"/>
      <c r="H94" s="171"/>
      <c r="I94" s="172"/>
      <c r="J94" s="173" t="s">
        <v>765</v>
      </c>
      <c r="K94" s="173"/>
      <c r="L94" s="174"/>
      <c r="M94" s="175"/>
      <c r="N94" s="175" t="e">
        <v>#REF!</v>
      </c>
      <c r="O94" s="175"/>
      <c r="P94" s="3"/>
    </row>
    <row r="95" spans="1:17">
      <c r="B95" s="84" t="s">
        <v>474</v>
      </c>
      <c r="C95" s="84"/>
      <c r="D95" s="84"/>
      <c r="E95" s="84"/>
      <c r="F95" s="85"/>
      <c r="G95" s="86" t="s">
        <v>98</v>
      </c>
      <c r="H95" s="87"/>
      <c r="I95" s="77"/>
      <c r="J95" s="179"/>
      <c r="K95" s="93"/>
      <c r="L95" s="88"/>
      <c r="M95" s="88"/>
      <c r="N95" s="88"/>
      <c r="O95" s="88"/>
      <c r="P95" s="3"/>
    </row>
    <row r="96" spans="1:17" ht="24">
      <c r="A96" s="3" t="s">
        <v>443</v>
      </c>
      <c r="B96" s="35" t="s">
        <v>475</v>
      </c>
      <c r="C96" s="35" t="s">
        <v>36</v>
      </c>
      <c r="D96" s="35" t="s">
        <v>37</v>
      </c>
      <c r="E96" s="35"/>
      <c r="F96" s="244">
        <v>93653</v>
      </c>
      <c r="G96" s="167" t="s">
        <v>766</v>
      </c>
      <c r="H96" s="182" t="s">
        <v>92</v>
      </c>
      <c r="I96" s="246">
        <v>4</v>
      </c>
      <c r="J96" s="168"/>
      <c r="K96" s="168"/>
      <c r="L96" s="247"/>
      <c r="M96" s="247"/>
      <c r="N96" s="247"/>
      <c r="O96" s="247"/>
      <c r="P96" s="3"/>
    </row>
    <row r="97" spans="2:16" ht="24">
      <c r="B97" s="35" t="s">
        <v>476</v>
      </c>
      <c r="C97" s="35" t="s">
        <v>36</v>
      </c>
      <c r="D97" s="35" t="s">
        <v>37</v>
      </c>
      <c r="E97" s="35"/>
      <c r="F97" s="244">
        <v>93667</v>
      </c>
      <c r="G97" s="167" t="s">
        <v>769</v>
      </c>
      <c r="H97" s="182" t="s">
        <v>92</v>
      </c>
      <c r="I97" s="246">
        <v>1</v>
      </c>
      <c r="J97" s="168"/>
      <c r="K97" s="168"/>
      <c r="L97" s="247"/>
      <c r="M97" s="247"/>
      <c r="N97" s="247"/>
      <c r="O97" s="247"/>
      <c r="P97" s="3"/>
    </row>
    <row r="98" spans="2:16" ht="24">
      <c r="B98" s="35" t="s">
        <v>507</v>
      </c>
      <c r="C98" s="35" t="s">
        <v>36</v>
      </c>
      <c r="D98" s="35" t="s">
        <v>37</v>
      </c>
      <c r="E98" s="35"/>
      <c r="F98" s="244">
        <v>93670</v>
      </c>
      <c r="G98" s="167" t="s">
        <v>772</v>
      </c>
      <c r="H98" s="182" t="s">
        <v>92</v>
      </c>
      <c r="I98" s="246">
        <v>1</v>
      </c>
      <c r="J98" s="168"/>
      <c r="K98" s="168"/>
      <c r="L98" s="247"/>
      <c r="M98" s="247"/>
      <c r="N98" s="247"/>
      <c r="O98" s="247"/>
      <c r="P98" s="3"/>
    </row>
    <row r="99" spans="2:16" ht="24">
      <c r="B99" s="35" t="s">
        <v>543</v>
      </c>
      <c r="C99" s="35" t="s">
        <v>36</v>
      </c>
      <c r="D99" s="35" t="s">
        <v>37</v>
      </c>
      <c r="E99" s="35"/>
      <c r="F99" s="244">
        <v>93654</v>
      </c>
      <c r="G99" s="167" t="s">
        <v>775</v>
      </c>
      <c r="H99" s="182" t="s">
        <v>92</v>
      </c>
      <c r="I99" s="246">
        <v>1</v>
      </c>
      <c r="J99" s="168"/>
      <c r="K99" s="168"/>
      <c r="L99" s="247"/>
      <c r="M99" s="247"/>
      <c r="N99" s="247"/>
      <c r="O99" s="247"/>
      <c r="P99" s="3"/>
    </row>
    <row r="100" spans="2:16" ht="24">
      <c r="B100" s="35" t="s">
        <v>544</v>
      </c>
      <c r="C100" s="35" t="s">
        <v>36</v>
      </c>
      <c r="D100" s="35" t="s">
        <v>37</v>
      </c>
      <c r="E100" s="35"/>
      <c r="F100" s="244">
        <v>93660</v>
      </c>
      <c r="G100" s="167" t="s">
        <v>778</v>
      </c>
      <c r="H100" s="182" t="s">
        <v>92</v>
      </c>
      <c r="I100" s="246">
        <v>3</v>
      </c>
      <c r="J100" s="168"/>
      <c r="K100" s="168"/>
      <c r="L100" s="247"/>
      <c r="M100" s="247"/>
      <c r="N100" s="247"/>
      <c r="O100" s="247"/>
      <c r="P100" s="3"/>
    </row>
    <row r="101" spans="2:16" ht="24">
      <c r="B101" s="165" t="s">
        <v>543</v>
      </c>
      <c r="C101" s="165" t="s">
        <v>36</v>
      </c>
      <c r="D101" s="165" t="s">
        <v>37</v>
      </c>
      <c r="E101" s="35"/>
      <c r="F101" s="166">
        <v>101895</v>
      </c>
      <c r="G101" s="167" t="s">
        <v>781</v>
      </c>
      <c r="H101" s="182" t="s">
        <v>92</v>
      </c>
      <c r="I101" s="34">
        <v>1</v>
      </c>
      <c r="J101" s="168"/>
      <c r="K101" s="168"/>
      <c r="L101" s="33"/>
      <c r="M101" s="33"/>
      <c r="N101" s="33"/>
      <c r="O101" s="33"/>
      <c r="P101" s="3"/>
    </row>
    <row r="102" spans="2:16">
      <c r="B102" s="165" t="s">
        <v>545</v>
      </c>
      <c r="C102" s="165" t="s">
        <v>36</v>
      </c>
      <c r="D102" s="165" t="s">
        <v>78</v>
      </c>
      <c r="E102" s="35"/>
      <c r="F102" s="166">
        <v>64169</v>
      </c>
      <c r="G102" s="167" t="s">
        <v>549</v>
      </c>
      <c r="H102" s="182" t="s">
        <v>550</v>
      </c>
      <c r="I102" s="34">
        <v>1</v>
      </c>
      <c r="J102" s="168"/>
      <c r="K102" s="168"/>
      <c r="L102" s="33"/>
      <c r="M102" s="33"/>
      <c r="N102" s="33"/>
      <c r="O102" s="33"/>
      <c r="P102" s="3"/>
    </row>
    <row r="103" spans="2:16" ht="24">
      <c r="B103" s="165" t="s">
        <v>546</v>
      </c>
      <c r="C103" s="165" t="s">
        <v>36</v>
      </c>
      <c r="D103" s="165" t="s">
        <v>38</v>
      </c>
      <c r="E103" s="35"/>
      <c r="F103" s="166">
        <v>1201005132</v>
      </c>
      <c r="G103" s="167" t="s">
        <v>784</v>
      </c>
      <c r="H103" s="182" t="s">
        <v>92</v>
      </c>
      <c r="I103" s="34">
        <v>8</v>
      </c>
      <c r="J103" s="168"/>
      <c r="K103" s="168"/>
      <c r="L103" s="33"/>
      <c r="M103" s="33"/>
      <c r="N103" s="33"/>
      <c r="O103" s="33"/>
      <c r="P103" s="3"/>
    </row>
    <row r="104" spans="2:16" ht="24">
      <c r="B104" s="165" t="s">
        <v>547</v>
      </c>
      <c r="C104" s="165" t="s">
        <v>36</v>
      </c>
      <c r="D104" s="165" t="s">
        <v>38</v>
      </c>
      <c r="E104" s="35"/>
      <c r="F104" s="166">
        <v>1201005141</v>
      </c>
      <c r="G104" s="167" t="s">
        <v>785</v>
      </c>
      <c r="H104" s="182" t="s">
        <v>92</v>
      </c>
      <c r="I104" s="34">
        <v>8</v>
      </c>
      <c r="J104" s="168"/>
      <c r="K104" s="168"/>
      <c r="L104" s="33"/>
      <c r="M104" s="33"/>
      <c r="N104" s="33"/>
      <c r="O104" s="33"/>
      <c r="P104" s="3"/>
    </row>
    <row r="105" spans="2:16">
      <c r="B105" s="165" t="s">
        <v>548</v>
      </c>
      <c r="C105" s="165" t="s">
        <v>36</v>
      </c>
      <c r="D105" s="165" t="s">
        <v>78</v>
      </c>
      <c r="E105" s="35"/>
      <c r="F105" s="166">
        <v>64819</v>
      </c>
      <c r="G105" s="167" t="s">
        <v>551</v>
      </c>
      <c r="H105" s="182" t="s">
        <v>550</v>
      </c>
      <c r="I105" s="34">
        <v>1</v>
      </c>
      <c r="J105" s="168"/>
      <c r="K105" s="168"/>
      <c r="L105" s="33"/>
      <c r="M105" s="33"/>
      <c r="N105" s="33"/>
      <c r="O105" s="33"/>
      <c r="P105" s="3"/>
    </row>
    <row r="106" spans="2:16">
      <c r="B106" s="165"/>
      <c r="C106" s="165"/>
      <c r="D106" s="165"/>
      <c r="E106" s="165"/>
      <c r="F106" s="166"/>
      <c r="G106" s="170"/>
      <c r="H106" s="171"/>
      <c r="I106" s="172"/>
      <c r="J106" s="173" t="s">
        <v>786</v>
      </c>
      <c r="K106" s="173"/>
      <c r="L106" s="174"/>
      <c r="M106" s="175"/>
      <c r="N106" s="175" t="e">
        <v>#REF!</v>
      </c>
      <c r="O106" s="175"/>
      <c r="P106" s="3"/>
    </row>
    <row r="107" spans="2:16">
      <c r="B107" s="84" t="s">
        <v>479</v>
      </c>
      <c r="C107" s="84"/>
      <c r="D107" s="84"/>
      <c r="E107" s="84"/>
      <c r="F107" s="85"/>
      <c r="G107" s="86" t="s">
        <v>244</v>
      </c>
      <c r="H107" s="87"/>
      <c r="I107" s="77"/>
      <c r="J107" s="179"/>
      <c r="K107" s="93"/>
      <c r="L107" s="88"/>
      <c r="M107" s="88"/>
      <c r="N107" s="88"/>
      <c r="O107" s="88"/>
      <c r="P107" s="3"/>
    </row>
    <row r="108" spans="2:16" s="98" customFormat="1" ht="36">
      <c r="B108" s="35" t="s">
        <v>480</v>
      </c>
      <c r="C108" s="35" t="s">
        <v>36</v>
      </c>
      <c r="D108" s="35" t="s">
        <v>37</v>
      </c>
      <c r="E108" s="35"/>
      <c r="F108" s="244">
        <v>92023</v>
      </c>
      <c r="G108" s="167" t="s">
        <v>994</v>
      </c>
      <c r="H108" s="182" t="s">
        <v>92</v>
      </c>
      <c r="I108" s="246">
        <v>3</v>
      </c>
      <c r="J108" s="168"/>
      <c r="K108" s="168"/>
      <c r="L108" s="247"/>
      <c r="M108" s="247"/>
      <c r="N108" s="247"/>
      <c r="O108" s="247"/>
    </row>
    <row r="109" spans="2:16" ht="24">
      <c r="B109" s="35" t="s">
        <v>481</v>
      </c>
      <c r="C109" s="35" t="s">
        <v>36</v>
      </c>
      <c r="D109" s="35" t="s">
        <v>37</v>
      </c>
      <c r="E109" s="35"/>
      <c r="F109" s="244">
        <v>91953</v>
      </c>
      <c r="G109" s="167" t="s">
        <v>995</v>
      </c>
      <c r="H109" s="182" t="s">
        <v>92</v>
      </c>
      <c r="I109" s="246">
        <v>1</v>
      </c>
      <c r="J109" s="168"/>
      <c r="K109" s="168"/>
      <c r="L109" s="247"/>
      <c r="M109" s="247"/>
      <c r="N109" s="247"/>
      <c r="O109" s="247"/>
      <c r="P109" s="3"/>
    </row>
    <row r="110" spans="2:16" ht="24">
      <c r="B110" s="35" t="s">
        <v>552</v>
      </c>
      <c r="C110" s="35" t="s">
        <v>36</v>
      </c>
      <c r="D110" s="35" t="s">
        <v>37</v>
      </c>
      <c r="E110" s="35"/>
      <c r="F110" s="244">
        <v>91992</v>
      </c>
      <c r="G110" s="167" t="s">
        <v>996</v>
      </c>
      <c r="H110" s="182" t="s">
        <v>92</v>
      </c>
      <c r="I110" s="246">
        <v>3</v>
      </c>
      <c r="J110" s="168"/>
      <c r="K110" s="168"/>
      <c r="L110" s="247"/>
      <c r="M110" s="247"/>
      <c r="N110" s="247"/>
      <c r="O110" s="247"/>
      <c r="P110" s="3"/>
    </row>
    <row r="111" spans="2:16" ht="24">
      <c r="B111" s="35" t="s">
        <v>553</v>
      </c>
      <c r="C111" s="35" t="s">
        <v>36</v>
      </c>
      <c r="D111" s="35" t="s">
        <v>37</v>
      </c>
      <c r="E111" s="35"/>
      <c r="F111" s="244">
        <v>92000</v>
      </c>
      <c r="G111" s="167" t="s">
        <v>997</v>
      </c>
      <c r="H111" s="182" t="s">
        <v>92</v>
      </c>
      <c r="I111" s="246">
        <v>9</v>
      </c>
      <c r="J111" s="168"/>
      <c r="K111" s="168"/>
      <c r="L111" s="247"/>
      <c r="M111" s="247"/>
      <c r="N111" s="247"/>
      <c r="O111" s="247"/>
      <c r="P111" s="3"/>
    </row>
    <row r="112" spans="2:16" ht="36">
      <c r="B112" s="35" t="s">
        <v>663</v>
      </c>
      <c r="C112" s="35" t="s">
        <v>36</v>
      </c>
      <c r="D112" s="35" t="s">
        <v>39</v>
      </c>
      <c r="E112" s="35"/>
      <c r="F112" s="244" t="s">
        <v>522</v>
      </c>
      <c r="G112" s="245" t="s">
        <v>353</v>
      </c>
      <c r="H112" s="182" t="s">
        <v>92</v>
      </c>
      <c r="I112" s="246">
        <v>2</v>
      </c>
      <c r="J112" s="241"/>
      <c r="K112" s="168"/>
      <c r="L112" s="247"/>
      <c r="M112" s="247"/>
      <c r="N112" s="247"/>
      <c r="O112" s="247"/>
      <c r="P112" s="3"/>
    </row>
    <row r="113" spans="2:16">
      <c r="B113" s="165"/>
      <c r="C113" s="165"/>
      <c r="D113" s="165"/>
      <c r="E113" s="165"/>
      <c r="F113" s="166"/>
      <c r="G113" s="170"/>
      <c r="H113" s="171"/>
      <c r="I113" s="172"/>
      <c r="J113" s="173" t="s">
        <v>799</v>
      </c>
      <c r="K113" s="173"/>
      <c r="L113" s="174"/>
      <c r="M113" s="175"/>
      <c r="N113" s="175" t="e">
        <v>#REF!</v>
      </c>
      <c r="O113" s="175"/>
      <c r="P113" s="3"/>
    </row>
    <row r="114" spans="2:16">
      <c r="B114" s="84" t="s">
        <v>482</v>
      </c>
      <c r="C114" s="84"/>
      <c r="D114" s="84"/>
      <c r="E114" s="84"/>
      <c r="F114" s="85"/>
      <c r="G114" s="86" t="s">
        <v>554</v>
      </c>
      <c r="H114" s="87"/>
      <c r="I114" s="77"/>
      <c r="J114" s="179"/>
      <c r="K114" s="93"/>
      <c r="L114" s="88"/>
      <c r="M114" s="88"/>
      <c r="N114" s="88"/>
      <c r="O114" s="88"/>
      <c r="P114" s="3"/>
    </row>
    <row r="115" spans="2:16" ht="24">
      <c r="B115" s="35" t="s">
        <v>483</v>
      </c>
      <c r="C115" s="35" t="s">
        <v>36</v>
      </c>
      <c r="D115" s="35" t="s">
        <v>37</v>
      </c>
      <c r="E115" s="35"/>
      <c r="F115" s="244">
        <v>91924</v>
      </c>
      <c r="G115" s="167" t="s">
        <v>998</v>
      </c>
      <c r="H115" s="182" t="s">
        <v>619</v>
      </c>
      <c r="I115" s="246">
        <v>58</v>
      </c>
      <c r="J115" s="168"/>
      <c r="K115" s="168"/>
      <c r="L115" s="247"/>
      <c r="M115" s="247"/>
      <c r="N115" s="247"/>
      <c r="O115" s="247"/>
      <c r="P115" s="3"/>
    </row>
    <row r="116" spans="2:16" ht="24">
      <c r="B116" s="35" t="s">
        <v>484</v>
      </c>
      <c r="C116" s="35" t="s">
        <v>36</v>
      </c>
      <c r="D116" s="35" t="s">
        <v>37</v>
      </c>
      <c r="E116" s="35"/>
      <c r="F116" s="244">
        <v>91927</v>
      </c>
      <c r="G116" s="167" t="s">
        <v>999</v>
      </c>
      <c r="H116" s="182" t="s">
        <v>619</v>
      </c>
      <c r="I116" s="246">
        <v>224.3</v>
      </c>
      <c r="J116" s="168"/>
      <c r="K116" s="168"/>
      <c r="L116" s="247"/>
      <c r="M116" s="247"/>
      <c r="N116" s="247"/>
      <c r="O116" s="247"/>
      <c r="P116" s="3"/>
    </row>
    <row r="117" spans="2:16" ht="24">
      <c r="B117" s="35" t="s">
        <v>485</v>
      </c>
      <c r="C117" s="35" t="s">
        <v>36</v>
      </c>
      <c r="D117" s="35" t="s">
        <v>37</v>
      </c>
      <c r="E117" s="35"/>
      <c r="F117" s="244">
        <v>91929</v>
      </c>
      <c r="G117" s="167" t="s">
        <v>1000</v>
      </c>
      <c r="H117" s="182" t="s">
        <v>619</v>
      </c>
      <c r="I117" s="246">
        <v>56.2</v>
      </c>
      <c r="J117" s="168"/>
      <c r="K117" s="168"/>
      <c r="L117" s="247"/>
      <c r="M117" s="247"/>
      <c r="N117" s="247"/>
      <c r="O117" s="247"/>
      <c r="P117" s="3"/>
    </row>
    <row r="118" spans="2:16" ht="36">
      <c r="B118" s="35" t="s">
        <v>664</v>
      </c>
      <c r="C118" s="165" t="s">
        <v>36</v>
      </c>
      <c r="D118" s="165" t="s">
        <v>37</v>
      </c>
      <c r="E118" s="35"/>
      <c r="F118" s="166">
        <v>101562</v>
      </c>
      <c r="G118" s="167" t="s">
        <v>809</v>
      </c>
      <c r="H118" s="182" t="s">
        <v>619</v>
      </c>
      <c r="I118" s="34">
        <v>80</v>
      </c>
      <c r="J118" s="168"/>
      <c r="K118" s="168"/>
      <c r="L118" s="33"/>
      <c r="M118" s="33"/>
      <c r="N118" s="33"/>
      <c r="O118" s="33"/>
      <c r="P118" s="3"/>
    </row>
    <row r="119" spans="2:16" ht="36">
      <c r="B119" s="35" t="s">
        <v>665</v>
      </c>
      <c r="C119" s="165" t="s">
        <v>36</v>
      </c>
      <c r="D119" s="165" t="s">
        <v>37</v>
      </c>
      <c r="E119" s="35"/>
      <c r="F119" s="166">
        <v>101564</v>
      </c>
      <c r="G119" s="167" t="s">
        <v>812</v>
      </c>
      <c r="H119" s="182" t="s">
        <v>619</v>
      </c>
      <c r="I119" s="34">
        <v>240</v>
      </c>
      <c r="J119" s="168"/>
      <c r="K119" s="168"/>
      <c r="L119" s="33"/>
      <c r="M119" s="33"/>
      <c r="N119" s="33"/>
      <c r="O119" s="33"/>
      <c r="P119" s="3"/>
    </row>
    <row r="120" spans="2:16" ht="24">
      <c r="B120" s="35" t="s">
        <v>666</v>
      </c>
      <c r="C120" s="35" t="s">
        <v>36</v>
      </c>
      <c r="D120" s="35" t="s">
        <v>37</v>
      </c>
      <c r="E120" s="35"/>
      <c r="F120" s="244">
        <v>98297</v>
      </c>
      <c r="G120" s="167" t="s">
        <v>815</v>
      </c>
      <c r="H120" s="182" t="s">
        <v>619</v>
      </c>
      <c r="I120" s="246">
        <v>37.799999999999997</v>
      </c>
      <c r="J120" s="168"/>
      <c r="K120" s="168"/>
      <c r="L120" s="247"/>
      <c r="M120" s="247"/>
      <c r="N120" s="247"/>
      <c r="O120" s="247"/>
      <c r="P120" s="3"/>
    </row>
    <row r="121" spans="2:16" ht="36">
      <c r="B121" s="35" t="s">
        <v>555</v>
      </c>
      <c r="C121" s="35" t="s">
        <v>36</v>
      </c>
      <c r="D121" s="35" t="s">
        <v>37</v>
      </c>
      <c r="E121" s="35"/>
      <c r="F121" s="244">
        <v>98287</v>
      </c>
      <c r="G121" s="167" t="s">
        <v>818</v>
      </c>
      <c r="H121" s="182" t="s">
        <v>619</v>
      </c>
      <c r="I121" s="246">
        <v>37.799999999999997</v>
      </c>
      <c r="J121" s="168"/>
      <c r="K121" s="168"/>
      <c r="L121" s="247"/>
      <c r="M121" s="247"/>
      <c r="N121" s="247"/>
      <c r="O121" s="247"/>
      <c r="P121" s="3"/>
    </row>
    <row r="122" spans="2:16">
      <c r="B122" s="165"/>
      <c r="C122" s="165"/>
      <c r="D122" s="165"/>
      <c r="E122" s="165"/>
      <c r="F122" s="166"/>
      <c r="G122" s="170"/>
      <c r="H122" s="171"/>
      <c r="I122" s="172"/>
      <c r="J122" s="173" t="s">
        <v>821</v>
      </c>
      <c r="K122" s="173"/>
      <c r="L122" s="174"/>
      <c r="M122" s="175"/>
      <c r="N122" s="175" t="e">
        <v>#REF!</v>
      </c>
      <c r="O122" s="175"/>
      <c r="P122" s="3"/>
    </row>
    <row r="123" spans="2:16">
      <c r="B123" s="84" t="s">
        <v>486</v>
      </c>
      <c r="C123" s="84"/>
      <c r="D123" s="84"/>
      <c r="E123" s="84"/>
      <c r="F123" s="85"/>
      <c r="G123" s="86" t="s">
        <v>556</v>
      </c>
      <c r="H123" s="87"/>
      <c r="I123" s="77"/>
      <c r="J123" s="179"/>
      <c r="K123" s="93"/>
      <c r="L123" s="88"/>
      <c r="M123" s="88"/>
      <c r="N123" s="88"/>
      <c r="O123" s="88"/>
      <c r="P123" s="3"/>
    </row>
    <row r="124" spans="2:16" ht="36">
      <c r="B124" s="35" t="s">
        <v>487</v>
      </c>
      <c r="C124" s="35" t="s">
        <v>36</v>
      </c>
      <c r="D124" s="35" t="s">
        <v>37</v>
      </c>
      <c r="E124" s="35"/>
      <c r="F124" s="244">
        <v>97886</v>
      </c>
      <c r="G124" s="167" t="s">
        <v>822</v>
      </c>
      <c r="H124" s="182" t="s">
        <v>92</v>
      </c>
      <c r="I124" s="246">
        <v>2</v>
      </c>
      <c r="J124" s="168"/>
      <c r="K124" s="168"/>
      <c r="L124" s="247"/>
      <c r="M124" s="247"/>
      <c r="N124" s="247"/>
      <c r="O124" s="247"/>
      <c r="P124" s="3"/>
    </row>
    <row r="125" spans="2:16" ht="36">
      <c r="B125" s="35" t="s">
        <v>557</v>
      </c>
      <c r="C125" s="35" t="s">
        <v>36</v>
      </c>
      <c r="D125" s="35" t="s">
        <v>37</v>
      </c>
      <c r="E125" s="35"/>
      <c r="F125" s="244">
        <v>101882</v>
      </c>
      <c r="G125" s="167" t="s">
        <v>825</v>
      </c>
      <c r="H125" s="182" t="s">
        <v>92</v>
      </c>
      <c r="I125" s="246">
        <v>2</v>
      </c>
      <c r="J125" s="168"/>
      <c r="K125" s="168"/>
      <c r="L125" s="247"/>
      <c r="M125" s="247"/>
      <c r="N125" s="247"/>
      <c r="O125" s="247"/>
      <c r="P125" s="3"/>
    </row>
    <row r="126" spans="2:16" ht="36">
      <c r="B126" s="35" t="s">
        <v>651</v>
      </c>
      <c r="C126" s="35" t="s">
        <v>36</v>
      </c>
      <c r="D126" s="35" t="s">
        <v>37</v>
      </c>
      <c r="E126" s="35"/>
      <c r="F126" s="244">
        <v>101879</v>
      </c>
      <c r="G126" s="167" t="s">
        <v>828</v>
      </c>
      <c r="H126" s="182" t="s">
        <v>92</v>
      </c>
      <c r="I126" s="246">
        <v>1</v>
      </c>
      <c r="J126" s="168"/>
      <c r="K126" s="168"/>
      <c r="L126" s="247"/>
      <c r="M126" s="247"/>
      <c r="N126" s="247"/>
      <c r="O126" s="247"/>
      <c r="P126" s="3"/>
    </row>
    <row r="127" spans="2:16">
      <c r="B127" s="35" t="s">
        <v>652</v>
      </c>
      <c r="C127" s="35" t="s">
        <v>36</v>
      </c>
      <c r="D127" s="35" t="s">
        <v>78</v>
      </c>
      <c r="E127" s="35"/>
      <c r="F127" s="244">
        <v>61446</v>
      </c>
      <c r="G127" s="245" t="s">
        <v>653</v>
      </c>
      <c r="H127" s="182" t="s">
        <v>92</v>
      </c>
      <c r="I127" s="246">
        <v>1</v>
      </c>
      <c r="J127" s="168"/>
      <c r="K127" s="168"/>
      <c r="L127" s="247"/>
      <c r="M127" s="247"/>
      <c r="N127" s="247"/>
      <c r="O127" s="247"/>
      <c r="P127" s="3"/>
    </row>
    <row r="128" spans="2:16">
      <c r="B128" s="35" t="s">
        <v>654</v>
      </c>
      <c r="C128" s="35" t="s">
        <v>36</v>
      </c>
      <c r="D128" s="35" t="s">
        <v>78</v>
      </c>
      <c r="E128" s="35"/>
      <c r="F128" s="244">
        <v>59639</v>
      </c>
      <c r="G128" s="245" t="s">
        <v>655</v>
      </c>
      <c r="H128" s="182" t="s">
        <v>92</v>
      </c>
      <c r="I128" s="246">
        <v>1</v>
      </c>
      <c r="J128" s="168"/>
      <c r="K128" s="168"/>
      <c r="L128" s="247"/>
      <c r="M128" s="247"/>
      <c r="N128" s="247"/>
      <c r="O128" s="247"/>
      <c r="P128" s="3"/>
    </row>
    <row r="129" spans="2:16">
      <c r="B129" s="35" t="s">
        <v>659</v>
      </c>
      <c r="C129" s="35" t="s">
        <v>36</v>
      </c>
      <c r="D129" s="35" t="s">
        <v>78</v>
      </c>
      <c r="E129" s="35"/>
      <c r="F129" s="244">
        <v>61461</v>
      </c>
      <c r="G129" s="245" t="s">
        <v>661</v>
      </c>
      <c r="H129" s="182" t="s">
        <v>92</v>
      </c>
      <c r="I129" s="246">
        <v>1</v>
      </c>
      <c r="J129" s="168"/>
      <c r="K129" s="168"/>
      <c r="L129" s="247"/>
      <c r="M129" s="247"/>
      <c r="N129" s="247"/>
      <c r="O129" s="247"/>
      <c r="P129" s="3"/>
    </row>
    <row r="130" spans="2:16">
      <c r="B130" s="35" t="s">
        <v>660</v>
      </c>
      <c r="C130" s="35" t="s">
        <v>36</v>
      </c>
      <c r="D130" s="35" t="s">
        <v>78</v>
      </c>
      <c r="E130" s="35"/>
      <c r="F130" s="244">
        <v>63065</v>
      </c>
      <c r="G130" s="245" t="s">
        <v>662</v>
      </c>
      <c r="H130" s="182" t="s">
        <v>92</v>
      </c>
      <c r="I130" s="246">
        <v>1</v>
      </c>
      <c r="J130" s="168"/>
      <c r="K130" s="168"/>
      <c r="L130" s="247"/>
      <c r="M130" s="247"/>
      <c r="N130" s="247"/>
      <c r="O130" s="247"/>
      <c r="P130" s="3"/>
    </row>
    <row r="131" spans="2:16">
      <c r="B131" s="165"/>
      <c r="C131" s="165"/>
      <c r="D131" s="165"/>
      <c r="E131" s="165"/>
      <c r="F131" s="166"/>
      <c r="G131" s="170"/>
      <c r="H131" s="171"/>
      <c r="I131" s="172"/>
      <c r="J131" s="173" t="s">
        <v>831</v>
      </c>
      <c r="K131" s="173"/>
      <c r="L131" s="174"/>
      <c r="M131" s="175"/>
      <c r="N131" s="175" t="e">
        <v>#REF!</v>
      </c>
      <c r="O131" s="175"/>
      <c r="P131" s="3"/>
    </row>
    <row r="132" spans="2:16">
      <c r="B132" s="165"/>
      <c r="C132" s="165"/>
      <c r="D132" s="165"/>
      <c r="E132" s="165"/>
      <c r="F132" s="166"/>
      <c r="G132" s="170"/>
      <c r="H132" s="171"/>
      <c r="I132" s="172"/>
      <c r="J132" s="173"/>
      <c r="K132" s="173"/>
      <c r="L132" s="174"/>
      <c r="M132" s="175">
        <v>0</v>
      </c>
      <c r="N132" s="175">
        <v>0</v>
      </c>
      <c r="O132" s="175"/>
      <c r="P132" s="3"/>
    </row>
    <row r="133" spans="2:16">
      <c r="B133" s="84" t="s">
        <v>563</v>
      </c>
      <c r="C133" s="84"/>
      <c r="D133" s="84"/>
      <c r="E133" s="84"/>
      <c r="F133" s="85"/>
      <c r="G133" s="86" t="s">
        <v>656</v>
      </c>
      <c r="H133" s="87"/>
      <c r="I133" s="77"/>
      <c r="J133" s="179"/>
      <c r="K133" s="93"/>
      <c r="L133" s="88"/>
      <c r="M133" s="88"/>
      <c r="N133" s="88"/>
      <c r="O133" s="88"/>
      <c r="P133" s="3"/>
    </row>
    <row r="134" spans="2:16" ht="36">
      <c r="B134" s="35" t="s">
        <v>564</v>
      </c>
      <c r="C134" s="35" t="s">
        <v>36</v>
      </c>
      <c r="D134" s="35" t="s">
        <v>38</v>
      </c>
      <c r="E134" s="35"/>
      <c r="F134" s="244">
        <v>1201001114</v>
      </c>
      <c r="G134" s="167" t="s">
        <v>832</v>
      </c>
      <c r="H134" s="182" t="s">
        <v>111</v>
      </c>
      <c r="I134" s="246">
        <v>9</v>
      </c>
      <c r="J134" s="168"/>
      <c r="K134" s="168"/>
      <c r="L134" s="247"/>
      <c r="M134" s="247"/>
      <c r="N134" s="247"/>
      <c r="O134" s="247"/>
      <c r="P134" s="3"/>
    </row>
    <row r="135" spans="2:16" ht="24">
      <c r="B135" s="35" t="s">
        <v>557</v>
      </c>
      <c r="C135" s="35" t="s">
        <v>36</v>
      </c>
      <c r="D135" s="35" t="s">
        <v>37</v>
      </c>
      <c r="E135" s="35"/>
      <c r="F135" s="244">
        <v>97599</v>
      </c>
      <c r="G135" s="167" t="s">
        <v>833</v>
      </c>
      <c r="H135" s="182" t="s">
        <v>92</v>
      </c>
      <c r="I135" s="246">
        <v>3</v>
      </c>
      <c r="J135" s="168"/>
      <c r="K135" s="168"/>
      <c r="L135" s="247"/>
      <c r="M135" s="247"/>
      <c r="N135" s="247"/>
      <c r="O135" s="247"/>
      <c r="P135" s="3"/>
    </row>
    <row r="136" spans="2:16">
      <c r="B136" s="35" t="s">
        <v>651</v>
      </c>
      <c r="C136" s="35" t="s">
        <v>36</v>
      </c>
      <c r="D136" s="35" t="s">
        <v>78</v>
      </c>
      <c r="E136" s="35"/>
      <c r="F136" s="244" t="s">
        <v>658</v>
      </c>
      <c r="G136" s="245" t="s">
        <v>657</v>
      </c>
      <c r="H136" s="182" t="s">
        <v>92</v>
      </c>
      <c r="I136" s="246">
        <v>2</v>
      </c>
      <c r="J136" s="168"/>
      <c r="K136" s="168"/>
      <c r="L136" s="247"/>
      <c r="M136" s="247"/>
      <c r="N136" s="247"/>
      <c r="O136" s="247"/>
      <c r="P136" s="3"/>
    </row>
    <row r="137" spans="2:16">
      <c r="B137" s="165"/>
      <c r="C137" s="165"/>
      <c r="D137" s="165"/>
      <c r="E137" s="165"/>
      <c r="F137" s="166"/>
      <c r="G137" s="170"/>
      <c r="H137" s="171"/>
      <c r="I137" s="172"/>
      <c r="J137" s="173" t="s">
        <v>836</v>
      </c>
      <c r="K137" s="173"/>
      <c r="L137" s="174"/>
      <c r="M137" s="175"/>
      <c r="N137" s="175" t="e">
        <v>#REF!</v>
      </c>
      <c r="O137" s="175"/>
      <c r="P137" s="3"/>
    </row>
    <row r="138" spans="2:16">
      <c r="B138" s="165"/>
      <c r="C138" s="165"/>
      <c r="D138" s="165"/>
      <c r="E138" s="165"/>
      <c r="F138" s="166"/>
      <c r="G138" s="170"/>
      <c r="H138" s="171"/>
      <c r="I138" s="172"/>
      <c r="J138" s="173"/>
      <c r="K138" s="173"/>
      <c r="L138" s="174"/>
      <c r="M138" s="175">
        <v>0</v>
      </c>
      <c r="N138" s="175">
        <v>0</v>
      </c>
      <c r="O138" s="175"/>
      <c r="P138" s="3"/>
    </row>
    <row r="139" spans="2:16">
      <c r="B139" s="84" t="s">
        <v>502</v>
      </c>
      <c r="C139" s="84"/>
      <c r="D139" s="84"/>
      <c r="E139" s="84"/>
      <c r="F139" s="85"/>
      <c r="G139" s="86" t="s">
        <v>588</v>
      </c>
      <c r="H139" s="87"/>
      <c r="I139" s="77"/>
      <c r="J139" s="179"/>
      <c r="K139" s="93"/>
      <c r="L139" s="88"/>
      <c r="M139" s="88"/>
      <c r="N139" s="88"/>
      <c r="O139" s="88"/>
      <c r="P139" s="3"/>
    </row>
    <row r="140" spans="2:16" ht="24">
      <c r="B140" s="165" t="s">
        <v>503</v>
      </c>
      <c r="C140" s="165" t="s">
        <v>36</v>
      </c>
      <c r="D140" s="165" t="s">
        <v>79</v>
      </c>
      <c r="E140" s="35"/>
      <c r="F140" s="230" t="s">
        <v>500</v>
      </c>
      <c r="G140" s="167" t="s">
        <v>501</v>
      </c>
      <c r="H140" s="165" t="s">
        <v>92</v>
      </c>
      <c r="I140" s="33">
        <v>1</v>
      </c>
      <c r="J140" s="169"/>
      <c r="K140" s="169"/>
      <c r="L140" s="33"/>
      <c r="M140" s="33"/>
      <c r="N140" s="33"/>
      <c r="O140" s="33"/>
      <c r="P140" s="3"/>
    </row>
    <row r="141" spans="2:16">
      <c r="B141" s="165" t="s">
        <v>558</v>
      </c>
      <c r="C141" s="165" t="s">
        <v>36</v>
      </c>
      <c r="D141" s="165" t="s">
        <v>78</v>
      </c>
      <c r="E141" s="35"/>
      <c r="F141" s="166">
        <v>65100</v>
      </c>
      <c r="G141" s="167" t="s">
        <v>598</v>
      </c>
      <c r="H141" s="182" t="s">
        <v>92</v>
      </c>
      <c r="I141" s="34">
        <v>6</v>
      </c>
      <c r="J141" s="181"/>
      <c r="K141" s="168"/>
      <c r="L141" s="33"/>
      <c r="M141" s="33"/>
      <c r="N141" s="33"/>
      <c r="O141" s="33"/>
      <c r="P141" s="3"/>
    </row>
    <row r="142" spans="2:16">
      <c r="B142" s="165" t="s">
        <v>589</v>
      </c>
      <c r="C142" s="165" t="s">
        <v>36</v>
      </c>
      <c r="D142" s="165" t="s">
        <v>78</v>
      </c>
      <c r="E142" s="35"/>
      <c r="F142" s="166">
        <v>78655</v>
      </c>
      <c r="G142" s="167" t="s">
        <v>599</v>
      </c>
      <c r="H142" s="182" t="s">
        <v>92</v>
      </c>
      <c r="I142" s="34">
        <v>3</v>
      </c>
      <c r="J142" s="168"/>
      <c r="K142" s="168"/>
      <c r="L142" s="33"/>
      <c r="M142" s="33"/>
      <c r="N142" s="33"/>
      <c r="O142" s="33"/>
      <c r="P142" s="3"/>
    </row>
    <row r="143" spans="2:16" ht="24">
      <c r="B143" s="165" t="s">
        <v>590</v>
      </c>
      <c r="C143" s="165" t="s">
        <v>36</v>
      </c>
      <c r="D143" s="165" t="s">
        <v>38</v>
      </c>
      <c r="E143" s="35"/>
      <c r="F143" s="166">
        <v>1201008186</v>
      </c>
      <c r="G143" s="167" t="s">
        <v>837</v>
      </c>
      <c r="H143" s="182" t="s">
        <v>92</v>
      </c>
      <c r="I143" s="34">
        <v>1</v>
      </c>
      <c r="J143" s="168"/>
      <c r="K143" s="168"/>
      <c r="L143" s="33"/>
      <c r="M143" s="33"/>
      <c r="N143" s="33"/>
      <c r="O143" s="33"/>
      <c r="P143" s="3"/>
    </row>
    <row r="144" spans="2:16">
      <c r="B144" s="165" t="s">
        <v>591</v>
      </c>
      <c r="C144" s="165" t="s">
        <v>36</v>
      </c>
      <c r="D144" s="165" t="s">
        <v>78</v>
      </c>
      <c r="E144" s="35"/>
      <c r="F144" s="166">
        <v>65125</v>
      </c>
      <c r="G144" s="167" t="s">
        <v>600</v>
      </c>
      <c r="H144" s="182" t="s">
        <v>92</v>
      </c>
      <c r="I144" s="34">
        <v>2</v>
      </c>
      <c r="J144" s="168"/>
      <c r="K144" s="168"/>
      <c r="L144" s="33"/>
      <c r="M144" s="33"/>
      <c r="N144" s="33"/>
      <c r="O144" s="33"/>
      <c r="P144" s="3"/>
    </row>
    <row r="145" spans="2:16" ht="24">
      <c r="B145" s="165" t="s">
        <v>592</v>
      </c>
      <c r="C145" s="165" t="s">
        <v>36</v>
      </c>
      <c r="D145" s="165" t="s">
        <v>38</v>
      </c>
      <c r="E145" s="35"/>
      <c r="F145" s="166">
        <v>1201008342</v>
      </c>
      <c r="G145" s="167" t="s">
        <v>838</v>
      </c>
      <c r="H145" s="182" t="s">
        <v>92</v>
      </c>
      <c r="I145" s="34">
        <v>1</v>
      </c>
      <c r="J145" s="168"/>
      <c r="K145" s="168"/>
      <c r="L145" s="33"/>
      <c r="M145" s="33"/>
      <c r="N145" s="33"/>
      <c r="O145" s="33"/>
      <c r="P145" s="3"/>
    </row>
    <row r="146" spans="2:16" ht="24">
      <c r="B146" s="165" t="s">
        <v>593</v>
      </c>
      <c r="C146" s="165" t="s">
        <v>36</v>
      </c>
      <c r="D146" s="165" t="s">
        <v>38</v>
      </c>
      <c r="E146" s="35"/>
      <c r="F146" s="166">
        <v>1201008306</v>
      </c>
      <c r="G146" s="167" t="s">
        <v>839</v>
      </c>
      <c r="H146" s="182" t="s">
        <v>92</v>
      </c>
      <c r="I146" s="34">
        <v>2</v>
      </c>
      <c r="J146" s="168"/>
      <c r="K146" s="168"/>
      <c r="L146" s="33"/>
      <c r="M146" s="33"/>
      <c r="N146" s="33"/>
      <c r="O146" s="33"/>
      <c r="P146" s="3"/>
    </row>
    <row r="147" spans="2:16">
      <c r="B147" s="165" t="s">
        <v>594</v>
      </c>
      <c r="C147" s="165" t="s">
        <v>36</v>
      </c>
      <c r="D147" s="165" t="s">
        <v>78</v>
      </c>
      <c r="E147" s="35"/>
      <c r="F147" s="166">
        <v>68817</v>
      </c>
      <c r="G147" s="167" t="s">
        <v>601</v>
      </c>
      <c r="H147" s="182" t="s">
        <v>92</v>
      </c>
      <c r="I147" s="34">
        <v>3</v>
      </c>
      <c r="J147" s="168"/>
      <c r="K147" s="168"/>
      <c r="L147" s="33"/>
      <c r="M147" s="33"/>
      <c r="N147" s="33"/>
      <c r="O147" s="33"/>
      <c r="P147" s="3"/>
    </row>
    <row r="148" spans="2:16">
      <c r="B148" s="165" t="s">
        <v>595</v>
      </c>
      <c r="C148" s="165" t="s">
        <v>36</v>
      </c>
      <c r="D148" s="165" t="s">
        <v>78</v>
      </c>
      <c r="E148" s="35"/>
      <c r="F148" s="166">
        <v>65819</v>
      </c>
      <c r="G148" s="167" t="s">
        <v>602</v>
      </c>
      <c r="H148" s="182" t="s">
        <v>92</v>
      </c>
      <c r="I148" s="34">
        <v>2</v>
      </c>
      <c r="J148" s="164"/>
      <c r="K148" s="168"/>
      <c r="L148" s="33"/>
      <c r="M148" s="33"/>
      <c r="N148" s="33"/>
      <c r="O148" s="33"/>
      <c r="P148" s="3"/>
    </row>
    <row r="149" spans="2:16" ht="36">
      <c r="B149" s="165" t="s">
        <v>596</v>
      </c>
      <c r="C149" s="165" t="s">
        <v>36</v>
      </c>
      <c r="D149" s="165" t="s">
        <v>38</v>
      </c>
      <c r="E149" s="35"/>
      <c r="F149" s="166">
        <v>1201008183</v>
      </c>
      <c r="G149" s="167" t="s">
        <v>840</v>
      </c>
      <c r="H149" s="182" t="s">
        <v>92</v>
      </c>
      <c r="I149" s="34">
        <v>1</v>
      </c>
      <c r="J149" s="168"/>
      <c r="K149" s="168"/>
      <c r="L149" s="33"/>
      <c r="M149" s="33"/>
      <c r="N149" s="33"/>
      <c r="O149" s="33"/>
      <c r="P149" s="3"/>
    </row>
    <row r="150" spans="2:16" ht="24">
      <c r="B150" s="165" t="s">
        <v>597</v>
      </c>
      <c r="C150" s="165" t="s">
        <v>36</v>
      </c>
      <c r="D150" s="165" t="s">
        <v>39</v>
      </c>
      <c r="E150" s="35"/>
      <c r="F150" s="166" t="s">
        <v>586</v>
      </c>
      <c r="G150" s="167" t="s">
        <v>604</v>
      </c>
      <c r="H150" s="182" t="s">
        <v>550</v>
      </c>
      <c r="I150" s="34">
        <v>1</v>
      </c>
      <c r="J150" s="241"/>
      <c r="K150" s="168"/>
      <c r="L150" s="33"/>
      <c r="M150" s="33"/>
      <c r="N150" s="33"/>
      <c r="O150" s="33"/>
      <c r="P150" s="3"/>
    </row>
    <row r="151" spans="2:16">
      <c r="B151" s="165" t="s">
        <v>605</v>
      </c>
      <c r="C151" s="165" t="s">
        <v>36</v>
      </c>
      <c r="D151" s="165" t="s">
        <v>78</v>
      </c>
      <c r="E151" s="35"/>
      <c r="F151" s="166">
        <v>68122</v>
      </c>
      <c r="G151" s="167" t="s">
        <v>609</v>
      </c>
      <c r="H151" s="182" t="s">
        <v>92</v>
      </c>
      <c r="I151" s="34">
        <v>1</v>
      </c>
      <c r="J151" s="164"/>
      <c r="K151" s="168"/>
      <c r="L151" s="33"/>
      <c r="M151" s="33"/>
      <c r="N151" s="33"/>
      <c r="O151" s="33"/>
      <c r="P151" s="3"/>
    </row>
    <row r="152" spans="2:16">
      <c r="B152" s="165" t="s">
        <v>606</v>
      </c>
      <c r="C152" s="165" t="s">
        <v>36</v>
      </c>
      <c r="D152" s="165" t="s">
        <v>38</v>
      </c>
      <c r="E152" s="35"/>
      <c r="F152" s="166">
        <v>1201008196</v>
      </c>
      <c r="G152" s="167" t="s">
        <v>841</v>
      </c>
      <c r="H152" s="182" t="s">
        <v>92</v>
      </c>
      <c r="I152" s="34">
        <v>3</v>
      </c>
      <c r="J152" s="168"/>
      <c r="K152" s="168"/>
      <c r="L152" s="33"/>
      <c r="M152" s="33"/>
      <c r="N152" s="33"/>
      <c r="O152" s="33"/>
      <c r="P152" s="3"/>
    </row>
    <row r="153" spans="2:16" ht="36">
      <c r="B153" s="165" t="s">
        <v>607</v>
      </c>
      <c r="C153" s="165" t="s">
        <v>36</v>
      </c>
      <c r="D153" s="165" t="s">
        <v>37</v>
      </c>
      <c r="E153" s="35"/>
      <c r="F153" s="166">
        <v>97886</v>
      </c>
      <c r="G153" s="167" t="s">
        <v>822</v>
      </c>
      <c r="H153" s="182" t="s">
        <v>92</v>
      </c>
      <c r="I153" s="34">
        <v>8</v>
      </c>
      <c r="J153" s="168"/>
      <c r="K153" s="168"/>
      <c r="L153" s="33"/>
      <c r="M153" s="33"/>
      <c r="N153" s="33"/>
      <c r="O153" s="33"/>
      <c r="P153" s="3"/>
    </row>
    <row r="154" spans="2:16" ht="24">
      <c r="B154" s="165" t="s">
        <v>608</v>
      </c>
      <c r="C154" s="165" t="s">
        <v>36</v>
      </c>
      <c r="D154" s="165" t="s">
        <v>37</v>
      </c>
      <c r="E154" s="35"/>
      <c r="F154" s="166">
        <v>96977</v>
      </c>
      <c r="G154" s="167" t="s">
        <v>842</v>
      </c>
      <c r="H154" s="182" t="s">
        <v>619</v>
      </c>
      <c r="I154" s="34">
        <v>60</v>
      </c>
      <c r="J154" s="168"/>
      <c r="K154" s="168"/>
      <c r="L154" s="33"/>
      <c r="M154" s="33"/>
      <c r="N154" s="33"/>
      <c r="O154" s="33"/>
      <c r="P154" s="3"/>
    </row>
    <row r="155" spans="2:16" ht="24">
      <c r="B155" s="165" t="s">
        <v>610</v>
      </c>
      <c r="C155" s="165" t="s">
        <v>36</v>
      </c>
      <c r="D155" s="165" t="s">
        <v>38</v>
      </c>
      <c r="E155" s="35"/>
      <c r="F155" s="166">
        <v>1201008346</v>
      </c>
      <c r="G155" s="167" t="s">
        <v>845</v>
      </c>
      <c r="H155" s="182" t="s">
        <v>92</v>
      </c>
      <c r="I155" s="34">
        <v>2</v>
      </c>
      <c r="J155" s="168"/>
      <c r="K155" s="168"/>
      <c r="L155" s="33"/>
      <c r="M155" s="33"/>
      <c r="N155" s="33"/>
      <c r="O155" s="33"/>
      <c r="P155" s="3"/>
    </row>
    <row r="156" spans="2:16" ht="24">
      <c r="B156" s="165" t="s">
        <v>611</v>
      </c>
      <c r="C156" s="165" t="s">
        <v>36</v>
      </c>
      <c r="D156" s="165" t="s">
        <v>38</v>
      </c>
      <c r="E156" s="35"/>
      <c r="F156" s="166">
        <v>2001003044</v>
      </c>
      <c r="G156" s="167" t="s">
        <v>846</v>
      </c>
      <c r="H156" s="182" t="s">
        <v>92</v>
      </c>
      <c r="I156" s="34">
        <v>2</v>
      </c>
      <c r="J156" s="168"/>
      <c r="K156" s="168"/>
      <c r="L156" s="33"/>
      <c r="M156" s="33"/>
      <c r="N156" s="33"/>
      <c r="O156" s="33"/>
      <c r="P156" s="3"/>
    </row>
    <row r="157" spans="2:16" ht="24">
      <c r="B157" s="165" t="s">
        <v>612</v>
      </c>
      <c r="C157" s="165" t="s">
        <v>36</v>
      </c>
      <c r="D157" s="165" t="s">
        <v>37</v>
      </c>
      <c r="E157" s="35"/>
      <c r="F157" s="166">
        <v>96985</v>
      </c>
      <c r="G157" s="167" t="s">
        <v>847</v>
      </c>
      <c r="H157" s="182" t="s">
        <v>92</v>
      </c>
      <c r="I157" s="34">
        <v>20</v>
      </c>
      <c r="J157" s="168"/>
      <c r="K157" s="168"/>
      <c r="L157" s="33"/>
      <c r="M157" s="33"/>
      <c r="N157" s="33"/>
      <c r="O157" s="33"/>
      <c r="P157" s="3"/>
    </row>
    <row r="158" spans="2:16" ht="36">
      <c r="B158" s="165" t="s">
        <v>613</v>
      </c>
      <c r="C158" s="165" t="s">
        <v>36</v>
      </c>
      <c r="D158" s="165" t="s">
        <v>37</v>
      </c>
      <c r="E158" s="35"/>
      <c r="F158" s="166">
        <v>97668</v>
      </c>
      <c r="G158" s="167" t="s">
        <v>758</v>
      </c>
      <c r="H158" s="182" t="s">
        <v>619</v>
      </c>
      <c r="I158" s="34">
        <v>100</v>
      </c>
      <c r="J158" s="168"/>
      <c r="K158" s="168"/>
      <c r="L158" s="33"/>
      <c r="M158" s="33"/>
      <c r="N158" s="33"/>
      <c r="O158" s="33"/>
      <c r="P158" s="3"/>
    </row>
    <row r="159" spans="2:16">
      <c r="B159" s="165" t="s">
        <v>614</v>
      </c>
      <c r="C159" s="165" t="s">
        <v>36</v>
      </c>
      <c r="D159" s="165" t="s">
        <v>78</v>
      </c>
      <c r="E159" s="35"/>
      <c r="F159" s="166">
        <v>61168</v>
      </c>
      <c r="G159" s="167" t="s">
        <v>618</v>
      </c>
      <c r="H159" s="182" t="s">
        <v>619</v>
      </c>
      <c r="I159" s="34">
        <v>6</v>
      </c>
      <c r="J159" s="168"/>
      <c r="K159" s="168"/>
      <c r="L159" s="33"/>
      <c r="M159" s="33"/>
      <c r="N159" s="33"/>
      <c r="O159" s="33"/>
      <c r="P159" s="3"/>
    </row>
    <row r="160" spans="2:16">
      <c r="B160" s="165" t="s">
        <v>615</v>
      </c>
      <c r="C160" s="165" t="s">
        <v>36</v>
      </c>
      <c r="D160" s="165" t="s">
        <v>78</v>
      </c>
      <c r="E160" s="35"/>
      <c r="F160" s="166">
        <v>67010</v>
      </c>
      <c r="G160" s="167" t="s">
        <v>620</v>
      </c>
      <c r="H160" s="182" t="s">
        <v>619</v>
      </c>
      <c r="I160" s="34">
        <v>3</v>
      </c>
      <c r="J160" s="168"/>
      <c r="K160" s="168"/>
      <c r="L160" s="33"/>
      <c r="M160" s="33"/>
      <c r="N160" s="33"/>
      <c r="O160" s="33"/>
      <c r="P160" s="3"/>
    </row>
    <row r="161" spans="2:16" ht="24">
      <c r="B161" s="165" t="s">
        <v>616</v>
      </c>
      <c r="C161" s="165" t="s">
        <v>36</v>
      </c>
      <c r="D161" s="165" t="s">
        <v>38</v>
      </c>
      <c r="E161" s="35"/>
      <c r="F161" s="166">
        <v>1201004065</v>
      </c>
      <c r="G161" s="167" t="s">
        <v>850</v>
      </c>
      <c r="H161" s="182" t="s">
        <v>111</v>
      </c>
      <c r="I161" s="34">
        <v>2</v>
      </c>
      <c r="J161" s="168"/>
      <c r="K161" s="168"/>
      <c r="L161" s="33"/>
      <c r="M161" s="33"/>
      <c r="N161" s="33"/>
      <c r="O161" s="33"/>
      <c r="P161" s="3"/>
    </row>
    <row r="162" spans="2:16" ht="36">
      <c r="B162" s="165" t="s">
        <v>617</v>
      </c>
      <c r="C162" s="165" t="s">
        <v>36</v>
      </c>
      <c r="D162" s="165" t="s">
        <v>37</v>
      </c>
      <c r="E162" s="35"/>
      <c r="F162" s="166">
        <v>93020</v>
      </c>
      <c r="G162" s="167" t="s">
        <v>851</v>
      </c>
      <c r="H162" s="182" t="s">
        <v>92</v>
      </c>
      <c r="I162" s="34">
        <v>2</v>
      </c>
      <c r="J162" s="168"/>
      <c r="K162" s="168"/>
      <c r="L162" s="33"/>
      <c r="M162" s="33"/>
      <c r="N162" s="33"/>
      <c r="O162" s="33"/>
      <c r="P162" s="3"/>
    </row>
    <row r="163" spans="2:16" ht="36">
      <c r="B163" s="165" t="s">
        <v>621</v>
      </c>
      <c r="C163" s="165" t="s">
        <v>36</v>
      </c>
      <c r="D163" s="165" t="s">
        <v>37</v>
      </c>
      <c r="E163" s="35"/>
      <c r="F163" s="166">
        <v>93014</v>
      </c>
      <c r="G163" s="167" t="s">
        <v>853</v>
      </c>
      <c r="H163" s="182" t="s">
        <v>92</v>
      </c>
      <c r="I163" s="34">
        <v>7</v>
      </c>
      <c r="J163" s="168"/>
      <c r="K163" s="168"/>
      <c r="L163" s="33"/>
      <c r="M163" s="33"/>
      <c r="N163" s="33"/>
      <c r="O163" s="33"/>
      <c r="P163" s="3"/>
    </row>
    <row r="164" spans="2:16" ht="36">
      <c r="B164" s="165" t="s">
        <v>622</v>
      </c>
      <c r="C164" s="165" t="s">
        <v>36</v>
      </c>
      <c r="D164" s="165" t="s">
        <v>37</v>
      </c>
      <c r="E164" s="35"/>
      <c r="F164" s="166">
        <v>95785</v>
      </c>
      <c r="G164" s="167" t="s">
        <v>856</v>
      </c>
      <c r="H164" s="182" t="s">
        <v>92</v>
      </c>
      <c r="I164" s="34">
        <v>2</v>
      </c>
      <c r="J164" s="168"/>
      <c r="K164" s="168"/>
      <c r="L164" s="33"/>
      <c r="M164" s="33"/>
      <c r="N164" s="33"/>
      <c r="O164" s="33"/>
      <c r="P164" s="3"/>
    </row>
    <row r="165" spans="2:16" ht="24">
      <c r="B165" s="165" t="s">
        <v>623</v>
      </c>
      <c r="C165" s="165" t="s">
        <v>36</v>
      </c>
      <c r="D165" s="165" t="s">
        <v>37</v>
      </c>
      <c r="E165" s="35"/>
      <c r="F165" s="166">
        <v>92871</v>
      </c>
      <c r="G165" s="167" t="s">
        <v>1001</v>
      </c>
      <c r="H165" s="182" t="s">
        <v>92</v>
      </c>
      <c r="I165" s="34">
        <v>1</v>
      </c>
      <c r="J165" s="168"/>
      <c r="K165" s="168"/>
      <c r="L165" s="33"/>
      <c r="M165" s="33"/>
      <c r="N165" s="33"/>
      <c r="O165" s="33"/>
      <c r="P165" s="3"/>
    </row>
    <row r="166" spans="2:16">
      <c r="B166" s="165" t="s">
        <v>624</v>
      </c>
      <c r="C166" s="165" t="s">
        <v>36</v>
      </c>
      <c r="D166" s="165" t="s">
        <v>78</v>
      </c>
      <c r="E166" s="35"/>
      <c r="F166" s="166">
        <v>61302</v>
      </c>
      <c r="G166" s="167" t="s">
        <v>630</v>
      </c>
      <c r="H166" s="182" t="s">
        <v>92</v>
      </c>
      <c r="I166" s="34">
        <v>15</v>
      </c>
      <c r="J166" s="168"/>
      <c r="K166" s="168"/>
      <c r="L166" s="33"/>
      <c r="M166" s="33"/>
      <c r="N166" s="33"/>
      <c r="O166" s="33"/>
      <c r="P166" s="3"/>
    </row>
    <row r="167" spans="2:16">
      <c r="B167" s="165" t="s">
        <v>625</v>
      </c>
      <c r="C167" s="165" t="s">
        <v>36</v>
      </c>
      <c r="D167" s="165" t="s">
        <v>78</v>
      </c>
      <c r="E167" s="35"/>
      <c r="F167" s="166" t="s">
        <v>632</v>
      </c>
      <c r="G167" s="167" t="s">
        <v>631</v>
      </c>
      <c r="H167" s="182" t="s">
        <v>92</v>
      </c>
      <c r="I167" s="34">
        <v>2</v>
      </c>
      <c r="J167" s="168"/>
      <c r="K167" s="168"/>
      <c r="L167" s="33"/>
      <c r="M167" s="33"/>
      <c r="N167" s="33"/>
      <c r="O167" s="33"/>
      <c r="P167" s="3"/>
    </row>
    <row r="168" spans="2:16" ht="36">
      <c r="B168" s="165" t="s">
        <v>626</v>
      </c>
      <c r="C168" s="165" t="s">
        <v>36</v>
      </c>
      <c r="D168" s="165" t="s">
        <v>38</v>
      </c>
      <c r="E168" s="35"/>
      <c r="F168" s="166">
        <v>1201005420</v>
      </c>
      <c r="G168" s="167" t="s">
        <v>862</v>
      </c>
      <c r="H168" s="182" t="s">
        <v>92</v>
      </c>
      <c r="I168" s="34">
        <v>3</v>
      </c>
      <c r="J168" s="168"/>
      <c r="K168" s="168"/>
      <c r="L168" s="33"/>
      <c r="M168" s="33"/>
      <c r="N168" s="33"/>
      <c r="O168" s="33"/>
      <c r="P168" s="3"/>
    </row>
    <row r="169" spans="2:16" ht="24">
      <c r="B169" s="165" t="s">
        <v>627</v>
      </c>
      <c r="C169" s="165" t="s">
        <v>36</v>
      </c>
      <c r="D169" s="165" t="s">
        <v>37</v>
      </c>
      <c r="E169" s="35"/>
      <c r="F169" s="166">
        <v>96971</v>
      </c>
      <c r="G169" s="167" t="s">
        <v>863</v>
      </c>
      <c r="H169" s="182" t="s">
        <v>619</v>
      </c>
      <c r="I169" s="34">
        <v>20</v>
      </c>
      <c r="J169" s="168"/>
      <c r="K169" s="168"/>
      <c r="L169" s="33"/>
      <c r="M169" s="33"/>
      <c r="N169" s="33"/>
      <c r="O169" s="33"/>
      <c r="P169" s="3"/>
    </row>
    <row r="170" spans="2:16" ht="24">
      <c r="B170" s="165" t="s">
        <v>628</v>
      </c>
      <c r="C170" s="165" t="s">
        <v>36</v>
      </c>
      <c r="D170" s="165" t="s">
        <v>38</v>
      </c>
      <c r="E170" s="35"/>
      <c r="F170" s="166">
        <v>1201003070</v>
      </c>
      <c r="G170" s="167" t="s">
        <v>1002</v>
      </c>
      <c r="H170" s="182" t="s">
        <v>619</v>
      </c>
      <c r="I170" s="34">
        <v>200</v>
      </c>
      <c r="J170" s="168"/>
      <c r="K170" s="168"/>
      <c r="L170" s="33"/>
      <c r="M170" s="33"/>
      <c r="N170" s="33"/>
      <c r="O170" s="33"/>
      <c r="P170" s="3"/>
    </row>
    <row r="171" spans="2:16" ht="24">
      <c r="B171" s="165" t="s">
        <v>629</v>
      </c>
      <c r="C171" s="165" t="s">
        <v>36</v>
      </c>
      <c r="D171" s="165" t="s">
        <v>37</v>
      </c>
      <c r="E171" s="35"/>
      <c r="F171" s="166">
        <v>101895</v>
      </c>
      <c r="G171" s="167" t="s">
        <v>781</v>
      </c>
      <c r="H171" s="182" t="s">
        <v>92</v>
      </c>
      <c r="I171" s="34">
        <v>1</v>
      </c>
      <c r="J171" s="168"/>
      <c r="K171" s="168"/>
      <c r="L171" s="33"/>
      <c r="M171" s="33"/>
      <c r="N171" s="33"/>
      <c r="O171" s="33"/>
      <c r="P171" s="3"/>
    </row>
    <row r="172" spans="2:16" ht="24">
      <c r="B172" s="165" t="s">
        <v>634</v>
      </c>
      <c r="C172" s="165" t="s">
        <v>36</v>
      </c>
      <c r="D172" s="165" t="s">
        <v>37</v>
      </c>
      <c r="E172" s="35"/>
      <c r="F172" s="166">
        <v>101896</v>
      </c>
      <c r="G172" s="167" t="s">
        <v>867</v>
      </c>
      <c r="H172" s="182" t="s">
        <v>92</v>
      </c>
      <c r="I172" s="34">
        <v>1</v>
      </c>
      <c r="J172" s="168"/>
      <c r="K172" s="168"/>
      <c r="L172" s="33"/>
      <c r="M172" s="33"/>
      <c r="N172" s="33"/>
      <c r="O172" s="33"/>
      <c r="P172" s="3"/>
    </row>
    <row r="173" spans="2:16" ht="36">
      <c r="B173" s="165" t="s">
        <v>635</v>
      </c>
      <c r="C173" s="165" t="s">
        <v>36</v>
      </c>
      <c r="D173" s="165" t="s">
        <v>37</v>
      </c>
      <c r="E173" s="35"/>
      <c r="F173" s="166">
        <v>101567</v>
      </c>
      <c r="G173" s="167" t="s">
        <v>870</v>
      </c>
      <c r="H173" s="182" t="s">
        <v>619</v>
      </c>
      <c r="I173" s="34">
        <v>100</v>
      </c>
      <c r="J173" s="168"/>
      <c r="K173" s="168"/>
      <c r="L173" s="33"/>
      <c r="M173" s="33"/>
      <c r="N173" s="33"/>
      <c r="O173" s="33"/>
      <c r="P173" s="3"/>
    </row>
    <row r="174" spans="2:16" ht="36">
      <c r="B174" s="165" t="s">
        <v>636</v>
      </c>
      <c r="C174" s="165" t="s">
        <v>36</v>
      </c>
      <c r="D174" s="165" t="s">
        <v>37</v>
      </c>
      <c r="E174" s="35"/>
      <c r="F174" s="166">
        <v>101564</v>
      </c>
      <c r="G174" s="167" t="s">
        <v>812</v>
      </c>
      <c r="H174" s="182" t="s">
        <v>619</v>
      </c>
      <c r="I174" s="34">
        <v>120</v>
      </c>
      <c r="J174" s="168"/>
      <c r="K174" s="168"/>
      <c r="L174" s="33"/>
      <c r="M174" s="33"/>
      <c r="N174" s="33"/>
      <c r="O174" s="33"/>
      <c r="P174" s="3"/>
    </row>
    <row r="175" spans="2:16" ht="24">
      <c r="B175" s="165" t="s">
        <v>637</v>
      </c>
      <c r="C175" s="165" t="s">
        <v>36</v>
      </c>
      <c r="D175" s="165" t="s">
        <v>37</v>
      </c>
      <c r="E175" s="35"/>
      <c r="F175" s="166">
        <v>101889</v>
      </c>
      <c r="G175" s="167" t="s">
        <v>873</v>
      </c>
      <c r="H175" s="182" t="s">
        <v>619</v>
      </c>
      <c r="I175" s="34">
        <v>30</v>
      </c>
      <c r="J175" s="168"/>
      <c r="K175" s="168"/>
      <c r="L175" s="33"/>
      <c r="M175" s="33"/>
      <c r="N175" s="33"/>
      <c r="O175" s="33"/>
      <c r="P175" s="3"/>
    </row>
    <row r="176" spans="2:16" ht="24">
      <c r="B176" s="165" t="s">
        <v>638</v>
      </c>
      <c r="C176" s="165" t="s">
        <v>36</v>
      </c>
      <c r="D176" s="165" t="s">
        <v>38</v>
      </c>
      <c r="E176" s="35"/>
      <c r="F176" s="166">
        <v>1201008336</v>
      </c>
      <c r="G176" s="167" t="s">
        <v>1003</v>
      </c>
      <c r="H176" s="182" t="s">
        <v>92</v>
      </c>
      <c r="I176" s="34">
        <v>1</v>
      </c>
      <c r="J176" s="168"/>
      <c r="K176" s="168"/>
      <c r="L176" s="33"/>
      <c r="M176" s="33"/>
      <c r="N176" s="33"/>
      <c r="O176" s="33"/>
      <c r="P176" s="3"/>
    </row>
    <row r="177" spans="2:16">
      <c r="B177" s="165" t="s">
        <v>639</v>
      </c>
      <c r="C177" s="165" t="s">
        <v>36</v>
      </c>
      <c r="D177" s="165" t="s">
        <v>78</v>
      </c>
      <c r="E177" s="35"/>
      <c r="F177" s="166">
        <v>65230</v>
      </c>
      <c r="G177" s="167" t="s">
        <v>948</v>
      </c>
      <c r="H177" s="182" t="s">
        <v>550</v>
      </c>
      <c r="I177" s="34">
        <v>6</v>
      </c>
      <c r="J177" s="168"/>
      <c r="K177" s="168"/>
      <c r="L177" s="33"/>
      <c r="M177" s="33"/>
      <c r="N177" s="33"/>
      <c r="O177" s="33"/>
      <c r="P177" s="3"/>
    </row>
    <row r="178" spans="2:16">
      <c r="B178" s="165" t="s">
        <v>946</v>
      </c>
      <c r="C178" s="165" t="s">
        <v>36</v>
      </c>
      <c r="D178" s="165" t="s">
        <v>38</v>
      </c>
      <c r="E178" s="35"/>
      <c r="F178" s="166">
        <v>1201008127</v>
      </c>
      <c r="G178" s="167" t="s">
        <v>1004</v>
      </c>
      <c r="H178" s="182" t="s">
        <v>92</v>
      </c>
      <c r="I178" s="34">
        <v>1</v>
      </c>
      <c r="J178" s="168"/>
      <c r="K178" s="168"/>
      <c r="L178" s="33"/>
      <c r="M178" s="33"/>
      <c r="N178" s="33"/>
      <c r="O178" s="33"/>
      <c r="P178" s="3"/>
    </row>
    <row r="179" spans="2:16">
      <c r="B179" s="165" t="s">
        <v>947</v>
      </c>
      <c r="C179" s="165" t="s">
        <v>36</v>
      </c>
      <c r="D179" s="165" t="s">
        <v>38</v>
      </c>
      <c r="E179" s="35"/>
      <c r="F179" s="166">
        <v>1201007006</v>
      </c>
      <c r="G179" s="167" t="s">
        <v>1005</v>
      </c>
      <c r="H179" s="182" t="s">
        <v>619</v>
      </c>
      <c r="I179" s="34">
        <v>58</v>
      </c>
      <c r="J179" s="168"/>
      <c r="K179" s="168"/>
      <c r="L179" s="33"/>
      <c r="M179" s="33"/>
      <c r="N179" s="33"/>
      <c r="O179" s="33"/>
      <c r="P179" s="3"/>
    </row>
    <row r="180" spans="2:16" ht="24">
      <c r="B180" s="165" t="s">
        <v>949</v>
      </c>
      <c r="C180" s="165" t="s">
        <v>36</v>
      </c>
      <c r="D180" s="165" t="s">
        <v>38</v>
      </c>
      <c r="E180" s="35"/>
      <c r="F180" s="166">
        <v>1201004046</v>
      </c>
      <c r="G180" s="167" t="s">
        <v>1006</v>
      </c>
      <c r="H180" s="182" t="s">
        <v>619</v>
      </c>
      <c r="I180" s="34">
        <v>10</v>
      </c>
      <c r="J180" s="168"/>
      <c r="K180" s="168"/>
      <c r="L180" s="33"/>
      <c r="M180" s="33"/>
      <c r="N180" s="33"/>
      <c r="O180" s="33"/>
      <c r="P180" s="3"/>
    </row>
    <row r="181" spans="2:16">
      <c r="B181" s="165" t="s">
        <v>950</v>
      </c>
      <c r="C181" s="165" t="s">
        <v>36</v>
      </c>
      <c r="D181" s="165" t="s">
        <v>38</v>
      </c>
      <c r="E181" s="35"/>
      <c r="F181" s="166">
        <v>1201008152</v>
      </c>
      <c r="G181" s="167" t="s">
        <v>1007</v>
      </c>
      <c r="H181" s="182" t="s">
        <v>92</v>
      </c>
      <c r="I181" s="34">
        <v>6</v>
      </c>
      <c r="J181" s="168"/>
      <c r="K181" s="168"/>
      <c r="L181" s="33"/>
      <c r="M181" s="33"/>
      <c r="N181" s="33"/>
      <c r="O181" s="33"/>
      <c r="P181" s="3"/>
    </row>
    <row r="182" spans="2:16">
      <c r="B182" s="165" t="s">
        <v>951</v>
      </c>
      <c r="C182" s="165" t="s">
        <v>36</v>
      </c>
      <c r="D182" s="165" t="s">
        <v>39</v>
      </c>
      <c r="E182" s="35"/>
      <c r="F182" s="166" t="s">
        <v>953</v>
      </c>
      <c r="G182" s="167" t="s">
        <v>954</v>
      </c>
      <c r="H182" s="182" t="s">
        <v>550</v>
      </c>
      <c r="I182" s="34">
        <v>6</v>
      </c>
      <c r="J182" s="241"/>
      <c r="K182" s="168"/>
      <c r="L182" s="33"/>
      <c r="M182" s="33"/>
      <c r="N182" s="33"/>
      <c r="O182" s="33"/>
      <c r="P182" s="3"/>
    </row>
    <row r="183" spans="2:16" ht="48">
      <c r="B183" s="165" t="s">
        <v>952</v>
      </c>
      <c r="C183" s="165" t="s">
        <v>36</v>
      </c>
      <c r="D183" s="165" t="s">
        <v>39</v>
      </c>
      <c r="E183" s="35"/>
      <c r="F183" s="166" t="s">
        <v>603</v>
      </c>
      <c r="G183" s="167" t="s">
        <v>955</v>
      </c>
      <c r="H183" s="182" t="s">
        <v>111</v>
      </c>
      <c r="I183" s="34">
        <v>1</v>
      </c>
      <c r="J183" s="241"/>
      <c r="K183" s="168"/>
      <c r="L183" s="33"/>
      <c r="M183" s="33"/>
      <c r="N183" s="33"/>
      <c r="O183" s="33"/>
      <c r="P183" s="3"/>
    </row>
    <row r="184" spans="2:16">
      <c r="B184" s="165"/>
      <c r="C184" s="165"/>
      <c r="D184" s="165"/>
      <c r="E184" s="165"/>
      <c r="F184" s="166"/>
      <c r="G184" s="170"/>
      <c r="H184" s="171"/>
      <c r="I184" s="172"/>
      <c r="J184" s="173" t="s">
        <v>876</v>
      </c>
      <c r="K184" s="173"/>
      <c r="L184" s="174"/>
      <c r="M184" s="175"/>
      <c r="N184" s="175" t="e">
        <v>#REF!</v>
      </c>
      <c r="O184" s="175"/>
      <c r="P184" s="3"/>
    </row>
    <row r="185" spans="2:16">
      <c r="B185" s="165"/>
      <c r="C185" s="165"/>
      <c r="D185" s="165"/>
      <c r="E185" s="165"/>
      <c r="F185" s="166"/>
      <c r="G185" s="170"/>
      <c r="H185" s="171"/>
      <c r="I185" s="172"/>
      <c r="J185" s="173"/>
      <c r="K185" s="173"/>
      <c r="L185" s="174"/>
      <c r="M185" s="175">
        <v>0</v>
      </c>
      <c r="N185" s="175">
        <v>0</v>
      </c>
      <c r="O185" s="175"/>
      <c r="P185" s="3"/>
    </row>
    <row r="186" spans="2:16">
      <c r="B186" s="84" t="s">
        <v>565</v>
      </c>
      <c r="C186" s="84"/>
      <c r="D186" s="84"/>
      <c r="E186" s="84"/>
      <c r="F186" s="85"/>
      <c r="G186" s="86" t="s">
        <v>582</v>
      </c>
      <c r="H186" s="87"/>
      <c r="I186" s="77"/>
      <c r="J186" s="179"/>
      <c r="K186" s="93"/>
      <c r="L186" s="88"/>
      <c r="M186" s="88"/>
      <c r="N186" s="88"/>
      <c r="O186" s="88"/>
      <c r="P186" s="3"/>
    </row>
    <row r="187" spans="2:16" ht="24">
      <c r="B187" s="165" t="s">
        <v>567</v>
      </c>
      <c r="C187" s="165" t="s">
        <v>36</v>
      </c>
      <c r="D187" s="165" t="s">
        <v>37</v>
      </c>
      <c r="E187" s="35"/>
      <c r="F187" s="166">
        <v>103251</v>
      </c>
      <c r="G187" s="167" t="s">
        <v>877</v>
      </c>
      <c r="H187" s="182" t="s">
        <v>92</v>
      </c>
      <c r="I187" s="34">
        <v>1</v>
      </c>
      <c r="J187" s="168"/>
      <c r="K187" s="168"/>
      <c r="L187" s="33"/>
      <c r="M187" s="33"/>
      <c r="N187" s="33"/>
      <c r="O187" s="33"/>
      <c r="P187" s="3"/>
    </row>
    <row r="188" spans="2:16" ht="24">
      <c r="B188" s="165" t="s">
        <v>568</v>
      </c>
      <c r="C188" s="165" t="s">
        <v>36</v>
      </c>
      <c r="D188" s="165" t="s">
        <v>37</v>
      </c>
      <c r="E188" s="35"/>
      <c r="F188" s="166">
        <v>103248</v>
      </c>
      <c r="G188" s="167" t="s">
        <v>880</v>
      </c>
      <c r="H188" s="182" t="s">
        <v>92</v>
      </c>
      <c r="I188" s="34">
        <v>2</v>
      </c>
      <c r="J188" s="168"/>
      <c r="K188" s="168"/>
      <c r="L188" s="33"/>
      <c r="M188" s="33"/>
      <c r="N188" s="33"/>
      <c r="O188" s="33"/>
      <c r="P188" s="3"/>
    </row>
    <row r="189" spans="2:16">
      <c r="B189" s="165" t="s">
        <v>583</v>
      </c>
      <c r="C189" s="165" t="s">
        <v>36</v>
      </c>
      <c r="D189" s="165" t="s">
        <v>38</v>
      </c>
      <c r="E189" s="35"/>
      <c r="F189" s="166">
        <v>1201007036</v>
      </c>
      <c r="G189" s="167" t="s">
        <v>883</v>
      </c>
      <c r="H189" s="182" t="s">
        <v>92</v>
      </c>
      <c r="I189" s="34">
        <v>1</v>
      </c>
      <c r="J189" s="168"/>
      <c r="K189" s="168"/>
      <c r="L189" s="33"/>
      <c r="M189" s="33"/>
      <c r="N189" s="33"/>
      <c r="O189" s="33"/>
      <c r="P189" s="3"/>
    </row>
    <row r="190" spans="2:16">
      <c r="B190" s="165" t="s">
        <v>644</v>
      </c>
      <c r="C190" s="165" t="s">
        <v>36</v>
      </c>
      <c r="D190" s="165" t="s">
        <v>78</v>
      </c>
      <c r="E190" s="35"/>
      <c r="F190" s="166">
        <v>70340</v>
      </c>
      <c r="G190" s="167" t="s">
        <v>646</v>
      </c>
      <c r="H190" s="182" t="s">
        <v>550</v>
      </c>
      <c r="I190" s="34">
        <v>3</v>
      </c>
      <c r="J190" s="181"/>
      <c r="K190" s="168"/>
      <c r="L190" s="33"/>
      <c r="M190" s="33"/>
      <c r="N190" s="33"/>
      <c r="O190" s="33"/>
      <c r="P190" s="3"/>
    </row>
    <row r="191" spans="2:16" ht="24">
      <c r="B191" s="165" t="s">
        <v>645</v>
      </c>
      <c r="C191" s="165" t="s">
        <v>36</v>
      </c>
      <c r="D191" s="165" t="s">
        <v>37</v>
      </c>
      <c r="E191" s="35"/>
      <c r="F191" s="166">
        <v>89867</v>
      </c>
      <c r="G191" s="167" t="s">
        <v>884</v>
      </c>
      <c r="H191" s="182" t="s">
        <v>92</v>
      </c>
      <c r="I191" s="34">
        <v>2</v>
      </c>
      <c r="J191" s="168"/>
      <c r="K191" s="168"/>
      <c r="L191" s="33"/>
      <c r="M191" s="33"/>
      <c r="N191" s="33"/>
      <c r="O191" s="33"/>
      <c r="P191" s="3"/>
    </row>
    <row r="192" spans="2:16" ht="24">
      <c r="B192" s="165" t="s">
        <v>647</v>
      </c>
      <c r="C192" s="165" t="s">
        <v>36</v>
      </c>
      <c r="D192" s="165" t="s">
        <v>37</v>
      </c>
      <c r="E192" s="35"/>
      <c r="F192" s="166">
        <v>89866</v>
      </c>
      <c r="G192" s="167" t="s">
        <v>887</v>
      </c>
      <c r="H192" s="182" t="s">
        <v>92</v>
      </c>
      <c r="I192" s="34">
        <v>6</v>
      </c>
      <c r="J192" s="168"/>
      <c r="K192" s="168"/>
      <c r="L192" s="33"/>
      <c r="M192" s="33"/>
      <c r="N192" s="33"/>
      <c r="O192" s="33"/>
      <c r="P192" s="3"/>
    </row>
    <row r="193" spans="2:16" ht="36">
      <c r="B193" s="165" t="s">
        <v>648</v>
      </c>
      <c r="C193" s="165" t="s">
        <v>36</v>
      </c>
      <c r="D193" s="165" t="s">
        <v>37</v>
      </c>
      <c r="E193" s="35"/>
      <c r="F193" s="166">
        <v>89381</v>
      </c>
      <c r="G193" s="167" t="s">
        <v>890</v>
      </c>
      <c r="H193" s="182" t="s">
        <v>92</v>
      </c>
      <c r="I193" s="34">
        <v>3</v>
      </c>
      <c r="J193" s="168"/>
      <c r="K193" s="168"/>
      <c r="L193" s="33"/>
      <c r="M193" s="33"/>
      <c r="N193" s="33"/>
      <c r="O193" s="33"/>
      <c r="P193" s="3"/>
    </row>
    <row r="194" spans="2:16" ht="24">
      <c r="B194" s="165" t="s">
        <v>649</v>
      </c>
      <c r="C194" s="165" t="s">
        <v>36</v>
      </c>
      <c r="D194" s="165" t="s">
        <v>37</v>
      </c>
      <c r="E194" s="35"/>
      <c r="F194" s="166">
        <v>89865</v>
      </c>
      <c r="G194" s="167" t="s">
        <v>893</v>
      </c>
      <c r="H194" s="182" t="s">
        <v>619</v>
      </c>
      <c r="I194" s="34">
        <v>25</v>
      </c>
      <c r="J194" s="168"/>
      <c r="K194" s="168"/>
      <c r="L194" s="33"/>
      <c r="M194" s="33"/>
      <c r="N194" s="33"/>
      <c r="O194" s="33"/>
      <c r="P194" s="3"/>
    </row>
    <row r="195" spans="2:16" ht="24">
      <c r="B195" s="165" t="s">
        <v>650</v>
      </c>
      <c r="C195" s="165" t="s">
        <v>36</v>
      </c>
      <c r="D195" s="165" t="s">
        <v>37</v>
      </c>
      <c r="E195" s="35"/>
      <c r="F195" s="166">
        <v>103288</v>
      </c>
      <c r="G195" s="167" t="s">
        <v>896</v>
      </c>
      <c r="H195" s="182" t="s">
        <v>92</v>
      </c>
      <c r="I195" s="34">
        <v>3</v>
      </c>
      <c r="J195" s="168"/>
      <c r="K195" s="168"/>
      <c r="L195" s="33"/>
      <c r="M195" s="33"/>
      <c r="N195" s="33"/>
      <c r="O195" s="33"/>
      <c r="P195" s="3"/>
    </row>
    <row r="196" spans="2:16">
      <c r="B196" s="165"/>
      <c r="C196" s="165"/>
      <c r="D196" s="165"/>
      <c r="E196" s="165"/>
      <c r="F196" s="166"/>
      <c r="G196" s="170"/>
      <c r="H196" s="171"/>
      <c r="I196" s="172"/>
      <c r="J196" s="173" t="s">
        <v>899</v>
      </c>
      <c r="K196" s="173"/>
      <c r="L196" s="174"/>
      <c r="M196" s="175"/>
      <c r="N196" s="175" t="e">
        <v>#REF!</v>
      </c>
      <c r="O196" s="175"/>
      <c r="P196" s="3"/>
    </row>
    <row r="197" spans="2:16">
      <c r="B197" s="165"/>
      <c r="C197" s="165"/>
      <c r="D197" s="165"/>
      <c r="E197" s="165"/>
      <c r="F197" s="166"/>
      <c r="G197" s="170"/>
      <c r="H197" s="171"/>
      <c r="I197" s="172"/>
      <c r="J197" s="173"/>
      <c r="K197" s="173"/>
      <c r="L197" s="174"/>
      <c r="M197" s="175">
        <v>0</v>
      </c>
      <c r="N197" s="175">
        <v>0</v>
      </c>
      <c r="O197" s="175"/>
      <c r="P197" s="3"/>
    </row>
    <row r="198" spans="2:16">
      <c r="B198" s="84" t="s">
        <v>566</v>
      </c>
      <c r="C198" s="84"/>
      <c r="D198" s="84"/>
      <c r="E198" s="84"/>
      <c r="F198" s="85"/>
      <c r="G198" s="86" t="s">
        <v>571</v>
      </c>
      <c r="H198" s="87"/>
      <c r="I198" s="77"/>
      <c r="J198" s="179"/>
      <c r="K198" s="93"/>
      <c r="L198" s="88"/>
      <c r="M198" s="88"/>
      <c r="N198" s="88"/>
      <c r="O198" s="88"/>
      <c r="P198" s="3"/>
    </row>
    <row r="199" spans="2:16" ht="24">
      <c r="B199" s="165" t="s">
        <v>569</v>
      </c>
      <c r="C199" s="165" t="s">
        <v>36</v>
      </c>
      <c r="D199" s="165" t="s">
        <v>37</v>
      </c>
      <c r="E199" s="35"/>
      <c r="F199" s="166">
        <v>98111</v>
      </c>
      <c r="G199" s="167" t="s">
        <v>900</v>
      </c>
      <c r="H199" s="182" t="s">
        <v>92</v>
      </c>
      <c r="I199" s="34">
        <v>1</v>
      </c>
      <c r="J199" s="168"/>
      <c r="K199" s="168"/>
      <c r="L199" s="33"/>
      <c r="M199" s="33"/>
      <c r="N199" s="33"/>
      <c r="O199" s="33"/>
      <c r="P199" s="3"/>
    </row>
    <row r="200" spans="2:16" ht="24">
      <c r="B200" s="165" t="s">
        <v>570</v>
      </c>
      <c r="C200" s="165" t="s">
        <v>36</v>
      </c>
      <c r="D200" s="165" t="s">
        <v>37</v>
      </c>
      <c r="E200" s="35"/>
      <c r="F200" s="166">
        <v>96977</v>
      </c>
      <c r="G200" s="167" t="s">
        <v>842</v>
      </c>
      <c r="H200" s="182" t="s">
        <v>619</v>
      </c>
      <c r="I200" s="34">
        <v>2</v>
      </c>
      <c r="J200" s="168"/>
      <c r="K200" s="168"/>
      <c r="L200" s="33"/>
      <c r="M200" s="33"/>
      <c r="N200" s="33"/>
      <c r="O200" s="33"/>
      <c r="P200" s="3"/>
    </row>
    <row r="201" spans="2:16" ht="24">
      <c r="B201" s="165" t="s">
        <v>572</v>
      </c>
      <c r="C201" s="165" t="s">
        <v>36</v>
      </c>
      <c r="D201" s="165" t="s">
        <v>37</v>
      </c>
      <c r="E201" s="35"/>
      <c r="F201" s="166">
        <v>96985</v>
      </c>
      <c r="G201" s="167" t="s">
        <v>847</v>
      </c>
      <c r="H201" s="182" t="s">
        <v>92</v>
      </c>
      <c r="I201" s="34">
        <v>3</v>
      </c>
      <c r="J201" s="168"/>
      <c r="K201" s="168"/>
      <c r="L201" s="33"/>
      <c r="M201" s="33"/>
      <c r="N201" s="33"/>
      <c r="O201" s="33"/>
      <c r="P201" s="3"/>
    </row>
    <row r="202" spans="2:16">
      <c r="B202" s="165" t="s">
        <v>573</v>
      </c>
      <c r="C202" s="165" t="s">
        <v>36</v>
      </c>
      <c r="D202" s="165" t="s">
        <v>39</v>
      </c>
      <c r="E202" s="35"/>
      <c r="F202" s="166" t="s">
        <v>575</v>
      </c>
      <c r="G202" s="167" t="s">
        <v>574</v>
      </c>
      <c r="H202" s="182" t="s">
        <v>550</v>
      </c>
      <c r="I202" s="34">
        <v>1</v>
      </c>
      <c r="J202" s="241"/>
      <c r="K202" s="168"/>
      <c r="L202" s="33"/>
      <c r="M202" s="33"/>
      <c r="N202" s="33"/>
      <c r="O202" s="33"/>
      <c r="P202" s="3"/>
    </row>
    <row r="203" spans="2:16">
      <c r="B203" s="165"/>
      <c r="C203" s="165"/>
      <c r="D203" s="165"/>
      <c r="E203" s="165"/>
      <c r="F203" s="166"/>
      <c r="G203" s="170"/>
      <c r="H203" s="171"/>
      <c r="I203" s="172"/>
      <c r="J203" s="173" t="s">
        <v>903</v>
      </c>
      <c r="K203" s="173"/>
      <c r="L203" s="174"/>
      <c r="M203" s="175"/>
      <c r="N203" s="175" t="e">
        <v>#REF!</v>
      </c>
      <c r="O203" s="175"/>
      <c r="P203" s="3"/>
    </row>
    <row r="204" spans="2:16">
      <c r="B204" s="165"/>
      <c r="C204" s="165"/>
      <c r="D204" s="165"/>
      <c r="E204" s="165"/>
      <c r="F204" s="166"/>
      <c r="G204" s="170"/>
      <c r="H204" s="171"/>
      <c r="I204" s="172"/>
      <c r="J204" s="173" t="s">
        <v>904</v>
      </c>
      <c r="K204" s="173"/>
      <c r="L204" s="174"/>
      <c r="M204" s="175">
        <v>0</v>
      </c>
      <c r="N204" s="175">
        <v>0</v>
      </c>
      <c r="O204" s="175"/>
      <c r="P204" s="3"/>
    </row>
    <row r="205" spans="2:16">
      <c r="B205" s="63" t="s">
        <v>465</v>
      </c>
      <c r="C205" s="63"/>
      <c r="D205" s="63"/>
      <c r="E205" s="63"/>
      <c r="F205" s="64"/>
      <c r="G205" s="65" t="s">
        <v>97</v>
      </c>
      <c r="H205" s="66"/>
      <c r="I205" s="67"/>
      <c r="J205" s="178"/>
      <c r="K205" s="90"/>
      <c r="L205" s="68"/>
      <c r="M205" s="68"/>
      <c r="N205" s="68"/>
      <c r="O205" s="68"/>
      <c r="P205" s="3"/>
    </row>
    <row r="206" spans="2:16">
      <c r="B206" s="84" t="s">
        <v>41</v>
      </c>
      <c r="C206" s="84"/>
      <c r="D206" s="84"/>
      <c r="E206" s="84"/>
      <c r="F206" s="85"/>
      <c r="G206" s="86" t="s">
        <v>100</v>
      </c>
      <c r="H206" s="87"/>
      <c r="I206" s="77"/>
      <c r="J206" s="179"/>
      <c r="K206" s="93"/>
      <c r="L206" s="88"/>
      <c r="M206" s="88"/>
      <c r="N206" s="88"/>
      <c r="O206" s="88"/>
      <c r="P206" s="3"/>
    </row>
    <row r="207" spans="2:16" ht="24">
      <c r="B207" s="165" t="s">
        <v>488</v>
      </c>
      <c r="C207" s="165" t="s">
        <v>36</v>
      </c>
      <c r="D207" s="165" t="s">
        <v>37</v>
      </c>
      <c r="E207" s="165" t="s">
        <v>169</v>
      </c>
      <c r="F207" s="166">
        <v>88485</v>
      </c>
      <c r="G207" s="167" t="s">
        <v>1008</v>
      </c>
      <c r="H207" s="182" t="s">
        <v>28</v>
      </c>
      <c r="I207" s="34">
        <v>129.20999999999998</v>
      </c>
      <c r="J207" s="168"/>
      <c r="K207" s="168"/>
      <c r="L207" s="33"/>
      <c r="M207" s="33"/>
      <c r="N207" s="33"/>
      <c r="O207" s="33"/>
      <c r="P207" s="3"/>
    </row>
    <row r="208" spans="2:16" ht="24">
      <c r="B208" s="165" t="s">
        <v>489</v>
      </c>
      <c r="C208" s="165" t="s">
        <v>36</v>
      </c>
      <c r="D208" s="165" t="s">
        <v>38</v>
      </c>
      <c r="E208" s="165" t="s">
        <v>182</v>
      </c>
      <c r="F208" s="166">
        <v>1901003033</v>
      </c>
      <c r="G208" s="167" t="s">
        <v>908</v>
      </c>
      <c r="H208" s="182" t="s">
        <v>28</v>
      </c>
      <c r="I208" s="34">
        <v>129.20999999999998</v>
      </c>
      <c r="J208" s="168"/>
      <c r="K208" s="168"/>
      <c r="L208" s="33"/>
      <c r="M208" s="33"/>
      <c r="N208" s="33"/>
      <c r="O208" s="33"/>
      <c r="P208" s="108"/>
    </row>
    <row r="209" spans="2:16" ht="36">
      <c r="B209" s="165" t="s">
        <v>490</v>
      </c>
      <c r="C209" s="165" t="s">
        <v>36</v>
      </c>
      <c r="D209" s="165" t="s">
        <v>37</v>
      </c>
      <c r="E209" s="165" t="s">
        <v>181</v>
      </c>
      <c r="F209" s="166">
        <v>100752</v>
      </c>
      <c r="G209" s="167" t="s">
        <v>909</v>
      </c>
      <c r="H209" s="182" t="s">
        <v>28</v>
      </c>
      <c r="I209" s="34">
        <v>129.20999999999998</v>
      </c>
      <c r="J209" s="168"/>
      <c r="K209" s="168"/>
      <c r="L209" s="33"/>
      <c r="M209" s="33"/>
      <c r="N209" s="33"/>
      <c r="O209" s="33"/>
      <c r="P209" s="3"/>
    </row>
    <row r="210" spans="2:16">
      <c r="B210" s="165"/>
      <c r="C210" s="165"/>
      <c r="D210" s="165"/>
      <c r="E210" s="165"/>
      <c r="F210" s="166"/>
      <c r="G210" s="170"/>
      <c r="H210" s="171"/>
      <c r="I210" s="172"/>
      <c r="J210" s="173" t="s">
        <v>912</v>
      </c>
      <c r="K210" s="173"/>
      <c r="L210" s="174"/>
      <c r="M210" s="175"/>
      <c r="N210" s="175" t="e">
        <v>#REF!</v>
      </c>
      <c r="O210" s="175"/>
      <c r="P210" s="3"/>
    </row>
    <row r="211" spans="2:16">
      <c r="B211" s="84" t="s">
        <v>42</v>
      </c>
      <c r="C211" s="84"/>
      <c r="D211" s="84"/>
      <c r="E211" s="84"/>
      <c r="F211" s="85"/>
      <c r="G211" s="86" t="s">
        <v>101</v>
      </c>
      <c r="H211" s="87"/>
      <c r="I211" s="77"/>
      <c r="J211" s="179"/>
      <c r="K211" s="93"/>
      <c r="L211" s="88"/>
      <c r="M211" s="88"/>
      <c r="N211" s="88"/>
      <c r="O211" s="88"/>
      <c r="P211" s="3"/>
    </row>
    <row r="212" spans="2:16" ht="24">
      <c r="B212" s="165" t="s">
        <v>491</v>
      </c>
      <c r="C212" s="165" t="s">
        <v>36</v>
      </c>
      <c r="D212" s="165" t="s">
        <v>37</v>
      </c>
      <c r="E212" s="165" t="s">
        <v>170</v>
      </c>
      <c r="F212" s="166">
        <v>88484</v>
      </c>
      <c r="G212" s="167" t="s">
        <v>1009</v>
      </c>
      <c r="H212" s="182" t="s">
        <v>28</v>
      </c>
      <c r="I212" s="34">
        <v>49.02</v>
      </c>
      <c r="J212" s="168"/>
      <c r="K212" s="168"/>
      <c r="L212" s="33"/>
      <c r="M212" s="33"/>
      <c r="N212" s="33"/>
      <c r="O212" s="33"/>
      <c r="P212" s="3"/>
    </row>
    <row r="213" spans="2:16" ht="24">
      <c r="B213" s="165" t="s">
        <v>492</v>
      </c>
      <c r="C213" s="165" t="s">
        <v>36</v>
      </c>
      <c r="D213" s="165" t="s">
        <v>37</v>
      </c>
      <c r="E213" s="165" t="s">
        <v>171</v>
      </c>
      <c r="F213" s="166">
        <v>88496</v>
      </c>
      <c r="G213" s="167" t="s">
        <v>1010</v>
      </c>
      <c r="H213" s="182" t="s">
        <v>28</v>
      </c>
      <c r="I213" s="34">
        <v>49.02</v>
      </c>
      <c r="J213" s="168"/>
      <c r="K213" s="168"/>
      <c r="L213" s="33"/>
      <c r="M213" s="33"/>
      <c r="N213" s="33"/>
      <c r="O213" s="33"/>
      <c r="P213" s="3"/>
    </row>
    <row r="214" spans="2:16" ht="24">
      <c r="B214" s="165" t="s">
        <v>493</v>
      </c>
      <c r="C214" s="165" t="s">
        <v>36</v>
      </c>
      <c r="D214" s="165" t="s">
        <v>37</v>
      </c>
      <c r="E214" s="165" t="s">
        <v>172</v>
      </c>
      <c r="F214" s="166">
        <v>88488</v>
      </c>
      <c r="G214" s="167" t="s">
        <v>1011</v>
      </c>
      <c r="H214" s="182" t="s">
        <v>28</v>
      </c>
      <c r="I214" s="34">
        <v>49.02</v>
      </c>
      <c r="J214" s="168"/>
      <c r="K214" s="168"/>
      <c r="L214" s="33"/>
      <c r="M214" s="33"/>
      <c r="N214" s="33"/>
      <c r="O214" s="33"/>
      <c r="P214" s="3"/>
    </row>
    <row r="215" spans="2:16">
      <c r="B215" s="165"/>
      <c r="C215" s="165"/>
      <c r="D215" s="165"/>
      <c r="E215" s="165"/>
      <c r="F215" s="166"/>
      <c r="G215" s="167"/>
      <c r="H215" s="171"/>
      <c r="I215" s="172"/>
      <c r="J215" s="173" t="s">
        <v>922</v>
      </c>
      <c r="K215" s="173"/>
      <c r="L215" s="174"/>
      <c r="M215" s="175"/>
      <c r="N215" s="175" t="e">
        <v>#REF!</v>
      </c>
      <c r="O215" s="175"/>
      <c r="P215" s="3"/>
    </row>
    <row r="216" spans="2:16">
      <c r="B216" s="165"/>
      <c r="C216" s="165"/>
      <c r="D216" s="165"/>
      <c r="E216" s="165"/>
      <c r="F216" s="166"/>
      <c r="G216" s="170"/>
      <c r="H216" s="171"/>
      <c r="I216" s="172"/>
      <c r="J216" s="173" t="s">
        <v>923</v>
      </c>
      <c r="K216" s="173"/>
      <c r="L216" s="174"/>
      <c r="M216" s="175"/>
      <c r="N216" s="175" t="e">
        <v>#REF!</v>
      </c>
      <c r="O216" s="175"/>
      <c r="P216" s="3"/>
    </row>
    <row r="217" spans="2:16">
      <c r="B217" s="63" t="s">
        <v>466</v>
      </c>
      <c r="C217" s="63"/>
      <c r="D217" s="63"/>
      <c r="E217" s="63"/>
      <c r="F217" s="64"/>
      <c r="G217" s="65" t="s">
        <v>956</v>
      </c>
      <c r="H217" s="66"/>
      <c r="I217" s="67"/>
      <c r="J217" s="178"/>
      <c r="K217" s="90"/>
      <c r="L217" s="68"/>
      <c r="M217" s="68"/>
      <c r="N217" s="68"/>
      <c r="O217" s="68"/>
      <c r="P217" s="3"/>
    </row>
    <row r="218" spans="2:16" ht="24">
      <c r="B218" s="165" t="s">
        <v>467</v>
      </c>
      <c r="C218" s="165" t="s">
        <v>36</v>
      </c>
      <c r="D218" s="165" t="s">
        <v>38</v>
      </c>
      <c r="E218" s="35" t="s">
        <v>467</v>
      </c>
      <c r="F218" s="166">
        <v>2001003023</v>
      </c>
      <c r="G218" s="167" t="s">
        <v>1012</v>
      </c>
      <c r="H218" s="182" t="s">
        <v>28</v>
      </c>
      <c r="I218" s="34">
        <v>2.71</v>
      </c>
      <c r="J218" s="168"/>
      <c r="K218" s="168"/>
      <c r="L218" s="33"/>
      <c r="M218" s="33"/>
      <c r="N218" s="33"/>
      <c r="O218" s="33"/>
      <c r="P218" s="3"/>
    </row>
    <row r="219" spans="2:16" ht="24">
      <c r="B219" s="165" t="s">
        <v>468</v>
      </c>
      <c r="C219" s="165" t="s">
        <v>36</v>
      </c>
      <c r="D219" s="165" t="s">
        <v>37</v>
      </c>
      <c r="E219" s="35" t="s">
        <v>468</v>
      </c>
      <c r="F219" s="166">
        <v>100862</v>
      </c>
      <c r="G219" s="167" t="s">
        <v>1013</v>
      </c>
      <c r="H219" s="182" t="s">
        <v>92</v>
      </c>
      <c r="I219" s="34">
        <v>6</v>
      </c>
      <c r="J219" s="168"/>
      <c r="K219" s="168"/>
      <c r="L219" s="33"/>
      <c r="M219" s="33"/>
      <c r="N219" s="33"/>
      <c r="O219" s="33"/>
      <c r="P219" s="3"/>
    </row>
    <row r="220" spans="2:16" ht="36">
      <c r="B220" s="165" t="s">
        <v>576</v>
      </c>
      <c r="C220" s="165" t="s">
        <v>36</v>
      </c>
      <c r="D220" s="165" t="s">
        <v>37</v>
      </c>
      <c r="E220" s="35" t="s">
        <v>576</v>
      </c>
      <c r="F220" s="166">
        <v>86935</v>
      </c>
      <c r="G220" s="167" t="s">
        <v>1014</v>
      </c>
      <c r="H220" s="182" t="s">
        <v>92</v>
      </c>
      <c r="I220" s="34">
        <v>1</v>
      </c>
      <c r="J220" s="168"/>
      <c r="K220" s="168"/>
      <c r="L220" s="33"/>
      <c r="M220" s="33"/>
      <c r="N220" s="33"/>
      <c r="O220" s="33"/>
      <c r="P220" s="3"/>
    </row>
    <row r="221" spans="2:16" ht="24">
      <c r="B221" s="165" t="s">
        <v>578</v>
      </c>
      <c r="C221" s="165" t="s">
        <v>36</v>
      </c>
      <c r="D221" s="165" t="s">
        <v>38</v>
      </c>
      <c r="E221" s="35" t="s">
        <v>578</v>
      </c>
      <c r="F221" s="166">
        <v>2001003026</v>
      </c>
      <c r="G221" s="167" t="s">
        <v>1015</v>
      </c>
      <c r="H221" s="182" t="s">
        <v>619</v>
      </c>
      <c r="I221" s="34">
        <v>4.2699999999999996</v>
      </c>
      <c r="J221" s="168"/>
      <c r="K221" s="168"/>
      <c r="L221" s="33"/>
      <c r="M221" s="33"/>
      <c r="N221" s="33"/>
      <c r="O221" s="33"/>
      <c r="P221" s="3"/>
    </row>
    <row r="222" spans="2:16">
      <c r="B222" s="165" t="s">
        <v>580</v>
      </c>
      <c r="C222" s="165" t="s">
        <v>36</v>
      </c>
      <c r="D222" s="165" t="s">
        <v>78</v>
      </c>
      <c r="E222" s="35" t="s">
        <v>580</v>
      </c>
      <c r="F222" s="166">
        <v>190664</v>
      </c>
      <c r="G222" s="167" t="s">
        <v>963</v>
      </c>
      <c r="H222" s="182" t="s">
        <v>92</v>
      </c>
      <c r="I222" s="34">
        <v>1</v>
      </c>
      <c r="J222" s="168"/>
      <c r="K222" s="168"/>
      <c r="L222" s="33"/>
      <c r="M222" s="33"/>
      <c r="N222" s="33"/>
      <c r="O222" s="33"/>
      <c r="P222" s="3"/>
    </row>
    <row r="223" spans="2:16">
      <c r="B223" s="165"/>
      <c r="C223" s="165"/>
      <c r="D223" s="165"/>
      <c r="E223" s="35"/>
      <c r="F223" s="166"/>
      <c r="G223" s="167"/>
      <c r="H223" s="171"/>
      <c r="I223" s="172"/>
      <c r="J223" s="173" t="s">
        <v>1016</v>
      </c>
      <c r="K223" s="173"/>
      <c r="L223" s="174"/>
      <c r="M223" s="175">
        <v>0</v>
      </c>
      <c r="N223" s="175">
        <v>0</v>
      </c>
      <c r="O223" s="175"/>
      <c r="P223" s="3"/>
    </row>
    <row r="224" spans="2:16">
      <c r="B224" s="63" t="s">
        <v>494</v>
      </c>
      <c r="C224" s="63"/>
      <c r="D224" s="63"/>
      <c r="E224" s="63"/>
      <c r="F224" s="64"/>
      <c r="G224" s="65" t="s">
        <v>105</v>
      </c>
      <c r="H224" s="66"/>
      <c r="I224" s="67"/>
      <c r="J224" s="178"/>
      <c r="K224" s="90"/>
      <c r="L224" s="68"/>
      <c r="M224" s="68"/>
      <c r="N224" s="68"/>
      <c r="O224" s="68"/>
      <c r="P224" s="3"/>
    </row>
    <row r="225" spans="2:17">
      <c r="B225" s="165" t="s">
        <v>495</v>
      </c>
      <c r="C225" s="165" t="s">
        <v>36</v>
      </c>
      <c r="D225" s="165" t="s">
        <v>37</v>
      </c>
      <c r="E225" s="35" t="s">
        <v>495</v>
      </c>
      <c r="F225" s="166">
        <v>90777</v>
      </c>
      <c r="G225" s="167" t="s">
        <v>924</v>
      </c>
      <c r="H225" s="182" t="s">
        <v>925</v>
      </c>
      <c r="I225" s="34">
        <v>64</v>
      </c>
      <c r="J225" s="168"/>
      <c r="K225" s="168"/>
      <c r="L225" s="33"/>
      <c r="M225" s="33"/>
      <c r="N225" s="33"/>
      <c r="O225" s="33"/>
      <c r="P225" s="3"/>
    </row>
    <row r="226" spans="2:17">
      <c r="B226" s="165" t="s">
        <v>496</v>
      </c>
      <c r="C226" s="165" t="s">
        <v>36</v>
      </c>
      <c r="D226" s="165" t="s">
        <v>37</v>
      </c>
      <c r="E226" s="35" t="s">
        <v>496</v>
      </c>
      <c r="F226" s="166">
        <v>90780</v>
      </c>
      <c r="G226" s="167" t="s">
        <v>928</v>
      </c>
      <c r="H226" s="182" t="s">
        <v>925</v>
      </c>
      <c r="I226" s="34">
        <v>128</v>
      </c>
      <c r="J226" s="168"/>
      <c r="K226" s="168"/>
      <c r="L226" s="33"/>
      <c r="M226" s="33"/>
      <c r="N226" s="33"/>
      <c r="O226" s="33"/>
      <c r="P226" s="108"/>
    </row>
    <row r="227" spans="2:17">
      <c r="B227" s="165" t="s">
        <v>957</v>
      </c>
      <c r="C227" s="165" t="s">
        <v>36</v>
      </c>
      <c r="D227" s="165" t="s">
        <v>37</v>
      </c>
      <c r="E227" s="35" t="s">
        <v>957</v>
      </c>
      <c r="F227" s="166">
        <v>90776</v>
      </c>
      <c r="G227" s="167" t="s">
        <v>931</v>
      </c>
      <c r="H227" s="182" t="s">
        <v>925</v>
      </c>
      <c r="I227" s="34">
        <v>128</v>
      </c>
      <c r="J227" s="168"/>
      <c r="K227" s="168"/>
      <c r="L227" s="33"/>
      <c r="M227" s="33"/>
      <c r="N227" s="33"/>
      <c r="O227" s="33"/>
      <c r="P227" s="108"/>
    </row>
    <row r="228" spans="2:17">
      <c r="B228" s="165" t="s">
        <v>958</v>
      </c>
      <c r="C228" s="165" t="s">
        <v>36</v>
      </c>
      <c r="D228" s="165" t="s">
        <v>37</v>
      </c>
      <c r="E228" s="35" t="s">
        <v>958</v>
      </c>
      <c r="F228" s="166">
        <v>90767</v>
      </c>
      <c r="G228" s="167" t="s">
        <v>934</v>
      </c>
      <c r="H228" s="182" t="s">
        <v>925</v>
      </c>
      <c r="I228" s="34">
        <v>96</v>
      </c>
      <c r="J228" s="168"/>
      <c r="K228" s="168"/>
      <c r="L228" s="33"/>
      <c r="M228" s="33"/>
      <c r="N228" s="33"/>
      <c r="O228" s="33"/>
      <c r="P228" s="108"/>
    </row>
    <row r="229" spans="2:17">
      <c r="B229" s="165" t="s">
        <v>959</v>
      </c>
      <c r="C229" s="165" t="s">
        <v>36</v>
      </c>
      <c r="D229" s="165" t="s">
        <v>37</v>
      </c>
      <c r="E229" s="35" t="s">
        <v>959</v>
      </c>
      <c r="F229" s="166">
        <v>88326</v>
      </c>
      <c r="G229" s="167" t="s">
        <v>937</v>
      </c>
      <c r="H229" s="182" t="s">
        <v>925</v>
      </c>
      <c r="I229" s="34">
        <v>96</v>
      </c>
      <c r="J229" s="168"/>
      <c r="K229" s="168"/>
      <c r="L229" s="33"/>
      <c r="M229" s="33"/>
      <c r="N229" s="33"/>
      <c r="O229" s="33"/>
      <c r="P229" s="108"/>
    </row>
    <row r="230" spans="2:17">
      <c r="B230" s="165"/>
      <c r="C230" s="165"/>
      <c r="D230" s="165"/>
      <c r="E230" s="35"/>
      <c r="F230" s="166"/>
      <c r="G230" s="167"/>
      <c r="H230" s="171"/>
      <c r="I230" s="172"/>
      <c r="J230" s="173" t="s">
        <v>940</v>
      </c>
      <c r="K230" s="173"/>
      <c r="L230" s="174"/>
      <c r="M230" s="175">
        <v>0</v>
      </c>
      <c r="N230" s="175">
        <v>0</v>
      </c>
      <c r="O230" s="175"/>
      <c r="Q230" s="183"/>
    </row>
    <row r="231" spans="2:17">
      <c r="B231" s="63" t="s">
        <v>960</v>
      </c>
      <c r="C231" s="63"/>
      <c r="D231" s="63"/>
      <c r="E231" s="63"/>
      <c r="F231" s="64"/>
      <c r="G231" s="65" t="s">
        <v>104</v>
      </c>
      <c r="H231" s="66"/>
      <c r="I231" s="67"/>
      <c r="J231" s="178"/>
      <c r="K231" s="90"/>
      <c r="L231" s="68"/>
      <c r="M231" s="68"/>
      <c r="N231" s="68"/>
      <c r="O231" s="68"/>
    </row>
    <row r="232" spans="2:17">
      <c r="B232" s="165" t="s">
        <v>961</v>
      </c>
      <c r="C232" s="165" t="s">
        <v>36</v>
      </c>
      <c r="D232" s="165" t="s">
        <v>37</v>
      </c>
      <c r="E232" s="35" t="s">
        <v>177</v>
      </c>
      <c r="F232" s="166">
        <v>99814</v>
      </c>
      <c r="G232" s="167" t="s">
        <v>941</v>
      </c>
      <c r="H232" s="182" t="s">
        <v>28</v>
      </c>
      <c r="I232" s="34">
        <v>25</v>
      </c>
      <c r="J232" s="168"/>
      <c r="K232" s="168" t="s">
        <v>943</v>
      </c>
      <c r="L232" s="33"/>
      <c r="M232" s="33" t="e">
        <v>#REF!</v>
      </c>
      <c r="N232" s="33" t="e">
        <v>#REF!</v>
      </c>
      <c r="O232" s="33"/>
    </row>
    <row r="233" spans="2:17">
      <c r="B233" s="165" t="s">
        <v>962</v>
      </c>
      <c r="C233" s="165" t="s">
        <v>36</v>
      </c>
      <c r="D233" s="165" t="s">
        <v>38</v>
      </c>
      <c r="E233" s="35" t="s">
        <v>178</v>
      </c>
      <c r="F233" s="166">
        <v>201002161</v>
      </c>
      <c r="G233" s="167" t="s">
        <v>700</v>
      </c>
      <c r="H233" s="182" t="s">
        <v>92</v>
      </c>
      <c r="I233" s="34">
        <v>5</v>
      </c>
      <c r="J233" s="168"/>
      <c r="K233" s="168">
        <v>280</v>
      </c>
      <c r="L233" s="33"/>
      <c r="M233" s="33" t="e">
        <v>#REF!</v>
      </c>
      <c r="N233" s="33" t="e">
        <v>#REF!</v>
      </c>
      <c r="O233" s="33"/>
    </row>
    <row r="234" spans="2:17">
      <c r="B234" s="165"/>
      <c r="C234" s="165"/>
      <c r="D234" s="165"/>
      <c r="E234" s="165"/>
      <c r="F234" s="166"/>
      <c r="G234" s="170"/>
      <c r="H234" s="171"/>
      <c r="I234" s="172"/>
      <c r="J234" s="173" t="s">
        <v>944</v>
      </c>
      <c r="K234" s="173"/>
      <c r="L234" s="174"/>
      <c r="M234" s="175">
        <v>0</v>
      </c>
      <c r="N234" s="175">
        <v>0</v>
      </c>
      <c r="O234" s="175"/>
    </row>
    <row r="235" spans="2:17">
      <c r="B235" s="236"/>
      <c r="C235" s="236"/>
      <c r="D235" s="236"/>
      <c r="E235" s="236"/>
      <c r="F235" s="237"/>
      <c r="G235" s="238"/>
      <c r="H235" s="239"/>
      <c r="I235" s="239"/>
      <c r="J235" s="239"/>
      <c r="K235" s="239"/>
      <c r="L235" s="239" t="s">
        <v>8</v>
      </c>
      <c r="M235" s="240"/>
      <c r="N235" s="240" t="e">
        <v>#REF!</v>
      </c>
      <c r="O235" s="240"/>
    </row>
    <row r="236" spans="2:17">
      <c r="C236" s="235"/>
      <c r="D236" s="235"/>
      <c r="E236" s="235"/>
      <c r="I236" s="108"/>
      <c r="J236" s="5"/>
      <c r="K236" s="5"/>
      <c r="L236" s="108"/>
      <c r="M236" s="108"/>
      <c r="N236" s="108"/>
      <c r="O236" s="108"/>
      <c r="Q236" s="183">
        <v>4.2316438576382162E-2</v>
      </c>
    </row>
    <row r="238" spans="2:17">
      <c r="O238" s="3"/>
    </row>
  </sheetData>
  <dataConsolidate/>
  <mergeCells count="3">
    <mergeCell ref="B5:O5"/>
    <mergeCell ref="K8:O9"/>
    <mergeCell ref="L6:O7"/>
  </mergeCells>
  <phoneticPr fontId="2" type="noConversion"/>
  <dataValidations disablePrompts="1" count="3">
    <dataValidation type="list" allowBlank="1" showInputMessage="1" showErrorMessage="1" sqref="C212:C214 C15:C16 C207:C209 C232:C233 C199:C202 C44 C74:C77 C60:C61 C81:C83 C65:C66 C115:C121 C69:C71 C47:C48 C96:C105 C108:C112 C225:C230 C187:C195 C86:C93 C134:C136 C124:C130 C140:C183 C218:C223 C19:C40 C51:C55">
      <formula1>"SERVIÇO,INSUMO"</formula1>
    </dataValidation>
    <dataValidation type="list" allowBlank="1" showInputMessage="1" showErrorMessage="1" sqref="D15:D16 D63:D235 D18:D58">
      <formula1>"AGESUL,SINAPI,SBC,SINDUSCON,SEINFRA,COMPOSIÇÃO,COTAÇÃO"</formula1>
    </dataValidation>
    <dataValidation type="list" allowBlank="1" showInputMessage="1" showErrorMessage="1" sqref="D60:D62">
      <formula1>"COMPOSIÇÃO,SINAPI,AGESUL,COTAÇÃO"</formula1>
    </dataValidation>
  </dataValidations>
  <printOptions horizontalCentered="1"/>
  <pageMargins left="0.23622047244094491" right="0.23622047244094491" top="0.39370078740157483" bottom="0.39370078740157483" header="0.31496062992125984" footer="0.23622047244094491"/>
  <pageSetup paperSize="9" scale="75" fitToHeight="0" orientation="landscape" horizontalDpi="300" verticalDpi="300" r:id="rId1"/>
  <headerFooter>
    <oddFooter>Página &amp;P de &amp;N</oddFooter>
  </headerFooter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theme="4" tint="0.79998168889431442"/>
    <pageSetUpPr fitToPage="1"/>
  </sheetPr>
  <dimension ref="A1:V26"/>
  <sheetViews>
    <sheetView topLeftCell="B1" workbookViewId="0">
      <selection activeCell="B10" sqref="B10:C11"/>
    </sheetView>
  </sheetViews>
  <sheetFormatPr defaultRowHeight="15"/>
  <cols>
    <col min="1" max="1" width="10.5703125" bestFit="1" customWidth="1"/>
    <col min="2" max="2" width="18.7109375" customWidth="1"/>
    <col min="3" max="3" width="36.7109375" customWidth="1"/>
    <col min="4" max="4" width="10" bestFit="1" customWidth="1"/>
    <col min="5" max="5" width="17" bestFit="1" customWidth="1"/>
    <col min="6" max="6" width="15" bestFit="1" customWidth="1"/>
    <col min="7" max="7" width="8.7109375" bestFit="1" customWidth="1"/>
    <col min="8" max="8" width="16" bestFit="1" customWidth="1"/>
    <col min="9" max="9" width="15" bestFit="1" customWidth="1"/>
    <col min="10" max="10" width="8.7109375" bestFit="1" customWidth="1"/>
    <col min="11" max="11" width="16" bestFit="1" customWidth="1"/>
    <col min="12" max="14" width="16" customWidth="1"/>
    <col min="15" max="15" width="15" bestFit="1" customWidth="1"/>
    <col min="16" max="16" width="8.42578125" bestFit="1" customWidth="1"/>
    <col min="17" max="17" width="16" bestFit="1" customWidth="1"/>
    <col min="18" max="18" width="8.5703125" bestFit="1" customWidth="1"/>
    <col min="19" max="19" width="13.85546875" customWidth="1"/>
    <col min="20" max="20" width="6" bestFit="1" customWidth="1"/>
    <col min="21" max="21" width="13.85546875" customWidth="1"/>
    <col min="22" max="22" width="6" bestFit="1" customWidth="1"/>
  </cols>
  <sheetData>
    <row r="1" spans="1:22" ht="14.45" customHeight="1">
      <c r="A1" s="25"/>
      <c r="B1" s="2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</row>
    <row r="2" spans="1:22" ht="14.45" customHeight="1">
      <c r="A2" s="12"/>
      <c r="B2" s="2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</row>
    <row r="3" spans="1:22" ht="14.45" customHeight="1">
      <c r="A3" s="13"/>
      <c r="B3" s="28"/>
      <c r="C3" s="316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</row>
    <row r="4" spans="1:22" ht="20.45" customHeight="1">
      <c r="A4" s="281" t="s">
        <v>373</v>
      </c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3"/>
    </row>
    <row r="5" spans="1:22" ht="14.45" customHeight="1">
      <c r="A5" s="30" t="s">
        <v>43</v>
      </c>
      <c r="B5" s="326" t="s">
        <v>587</v>
      </c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7"/>
      <c r="P5" s="284" t="s">
        <v>30</v>
      </c>
      <c r="Q5" s="325"/>
      <c r="R5" s="285"/>
    </row>
    <row r="6" spans="1:22" ht="14.45" customHeight="1">
      <c r="A6" s="30" t="s">
        <v>44</v>
      </c>
      <c r="B6" s="326" t="s">
        <v>82</v>
      </c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7"/>
      <c r="P6" s="275"/>
      <c r="Q6" s="276"/>
      <c r="R6" s="277"/>
    </row>
    <row r="7" spans="1:22" ht="14.45" customHeight="1">
      <c r="A7" s="30" t="s">
        <v>45</v>
      </c>
      <c r="B7" s="326" t="s">
        <v>585</v>
      </c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7"/>
      <c r="P7" s="275"/>
      <c r="Q7" s="276"/>
      <c r="R7" s="277"/>
    </row>
    <row r="8" spans="1:22" ht="14.45" customHeight="1">
      <c r="A8" s="30" t="s">
        <v>46</v>
      </c>
      <c r="B8" s="326" t="s">
        <v>978</v>
      </c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7"/>
      <c r="P8" s="278"/>
      <c r="Q8" s="279"/>
      <c r="R8" s="280"/>
    </row>
    <row r="9" spans="1:22" ht="20.45" customHeight="1">
      <c r="A9" s="281" t="s">
        <v>10</v>
      </c>
      <c r="B9" s="282"/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2"/>
      <c r="N9" s="282"/>
      <c r="O9" s="282"/>
      <c r="P9" s="282"/>
      <c r="Q9" s="282"/>
      <c r="R9" s="283"/>
    </row>
    <row r="10" spans="1:22" ht="15" customHeight="1">
      <c r="A10" s="323" t="s">
        <v>3</v>
      </c>
      <c r="B10" s="318" t="s">
        <v>4</v>
      </c>
      <c r="C10" s="319"/>
      <c r="D10" s="329" t="s">
        <v>0</v>
      </c>
      <c r="E10" s="331" t="s">
        <v>11</v>
      </c>
      <c r="F10" s="269" t="s">
        <v>5</v>
      </c>
      <c r="G10" s="322"/>
      <c r="H10" s="270"/>
      <c r="I10" s="269" t="s">
        <v>31</v>
      </c>
      <c r="J10" s="322"/>
      <c r="K10" s="270"/>
      <c r="L10" s="269" t="s">
        <v>32</v>
      </c>
      <c r="M10" s="322"/>
      <c r="N10" s="270"/>
      <c r="O10" s="269" t="s">
        <v>975</v>
      </c>
      <c r="P10" s="322"/>
      <c r="Q10" s="270"/>
      <c r="R10" s="109" t="s">
        <v>117</v>
      </c>
    </row>
    <row r="11" spans="1:22">
      <c r="A11" s="324" t="s">
        <v>3</v>
      </c>
      <c r="B11" s="320"/>
      <c r="C11" s="321"/>
      <c r="D11" s="330"/>
      <c r="E11" s="332"/>
      <c r="F11" s="143" t="s">
        <v>12</v>
      </c>
      <c r="G11" s="143" t="s">
        <v>0</v>
      </c>
      <c r="H11" s="144" t="s">
        <v>22</v>
      </c>
      <c r="I11" s="143" t="s">
        <v>12</v>
      </c>
      <c r="J11" s="143" t="s">
        <v>0</v>
      </c>
      <c r="K11" s="144" t="s">
        <v>22</v>
      </c>
      <c r="L11" s="143" t="s">
        <v>12</v>
      </c>
      <c r="M11" s="143" t="s">
        <v>0</v>
      </c>
      <c r="N11" s="144" t="s">
        <v>22</v>
      </c>
      <c r="O11" s="143" t="s">
        <v>12</v>
      </c>
      <c r="P11" s="143" t="s">
        <v>0</v>
      </c>
      <c r="Q11" s="144" t="s">
        <v>22</v>
      </c>
      <c r="R11" s="145"/>
    </row>
    <row r="12" spans="1:22">
      <c r="A12" s="107">
        <v>1</v>
      </c>
      <c r="B12" s="110" t="s">
        <v>470</v>
      </c>
      <c r="C12" s="111"/>
      <c r="D12" s="112"/>
      <c r="E12" s="113"/>
      <c r="F12" s="114"/>
      <c r="G12" s="115"/>
      <c r="H12" s="116"/>
      <c r="I12" s="114"/>
      <c r="J12" s="115"/>
      <c r="K12" s="116"/>
      <c r="L12" s="114"/>
      <c r="M12" s="115"/>
      <c r="N12" s="116"/>
      <c r="O12" s="114"/>
      <c r="P12" s="115"/>
      <c r="Q12" s="116"/>
      <c r="R12" s="117"/>
      <c r="T12" s="1"/>
      <c r="V12" s="1"/>
    </row>
    <row r="13" spans="1:22">
      <c r="A13" s="107">
        <v>2</v>
      </c>
      <c r="B13" s="110" t="s">
        <v>354</v>
      </c>
      <c r="C13" s="111"/>
      <c r="D13" s="112"/>
      <c r="E13" s="113"/>
      <c r="F13" s="114"/>
      <c r="G13" s="115"/>
      <c r="H13" s="116"/>
      <c r="I13" s="114"/>
      <c r="J13" s="115"/>
      <c r="K13" s="116"/>
      <c r="L13" s="114"/>
      <c r="M13" s="115"/>
      <c r="N13" s="116"/>
      <c r="O13" s="114"/>
      <c r="P13" s="115"/>
      <c r="Q13" s="116"/>
      <c r="R13" s="117"/>
      <c r="T13" s="1"/>
      <c r="V13" s="1"/>
    </row>
    <row r="14" spans="1:22">
      <c r="A14" s="107">
        <v>3</v>
      </c>
      <c r="B14" s="118" t="s">
        <v>967</v>
      </c>
      <c r="C14" s="119"/>
      <c r="D14" s="112"/>
      <c r="E14" s="113"/>
      <c r="F14" s="114"/>
      <c r="G14" s="115"/>
      <c r="H14" s="116"/>
      <c r="I14" s="114"/>
      <c r="J14" s="115"/>
      <c r="K14" s="116"/>
      <c r="L14" s="114"/>
      <c r="M14" s="115"/>
      <c r="N14" s="116"/>
      <c r="O14" s="114"/>
      <c r="P14" s="115"/>
      <c r="Q14" s="116"/>
      <c r="R14" s="117"/>
      <c r="T14" s="1"/>
      <c r="V14" s="1"/>
    </row>
    <row r="15" spans="1:22">
      <c r="A15" s="107">
        <v>4</v>
      </c>
      <c r="B15" s="118" t="s">
        <v>444</v>
      </c>
      <c r="C15" s="119"/>
      <c r="D15" s="112"/>
      <c r="E15" s="120"/>
      <c r="F15" s="114"/>
      <c r="G15" s="115"/>
      <c r="H15" s="116"/>
      <c r="I15" s="114"/>
      <c r="J15" s="115"/>
      <c r="K15" s="116"/>
      <c r="L15" s="114"/>
      <c r="M15" s="115"/>
      <c r="N15" s="116"/>
      <c r="O15" s="114"/>
      <c r="P15" s="115"/>
      <c r="Q15" s="116"/>
      <c r="R15" s="117"/>
      <c r="T15" s="1"/>
      <c r="V15" s="1"/>
    </row>
    <row r="16" spans="1:22">
      <c r="A16" s="107">
        <v>5</v>
      </c>
      <c r="B16" s="118" t="s">
        <v>95</v>
      </c>
      <c r="C16" s="119"/>
      <c r="D16" s="112"/>
      <c r="E16" s="120"/>
      <c r="F16" s="114"/>
      <c r="G16" s="115"/>
      <c r="H16" s="116"/>
      <c r="I16" s="114"/>
      <c r="J16" s="115"/>
      <c r="K16" s="116"/>
      <c r="L16" s="114"/>
      <c r="M16" s="115"/>
      <c r="N16" s="116"/>
      <c r="O16" s="114"/>
      <c r="P16" s="115"/>
      <c r="Q16" s="116"/>
      <c r="R16" s="117"/>
      <c r="T16" s="1"/>
      <c r="V16" s="1"/>
    </row>
    <row r="17" spans="1:22">
      <c r="A17" s="107">
        <v>6</v>
      </c>
      <c r="B17" s="118" t="s">
        <v>94</v>
      </c>
      <c r="C17" s="119"/>
      <c r="D17" s="112"/>
      <c r="E17" s="120"/>
      <c r="F17" s="114"/>
      <c r="G17" s="115"/>
      <c r="H17" s="116"/>
      <c r="I17" s="114"/>
      <c r="J17" s="115"/>
      <c r="K17" s="116"/>
      <c r="L17" s="114"/>
      <c r="M17" s="115"/>
      <c r="N17" s="116"/>
      <c r="O17" s="114"/>
      <c r="P17" s="115"/>
      <c r="Q17" s="116"/>
      <c r="R17" s="117"/>
      <c r="T17" s="1"/>
      <c r="V17" s="1"/>
    </row>
    <row r="18" spans="1:22">
      <c r="A18" s="107">
        <v>7</v>
      </c>
      <c r="B18" s="118" t="s">
        <v>499</v>
      </c>
      <c r="C18" s="119"/>
      <c r="D18" s="112"/>
      <c r="E18" s="120"/>
      <c r="F18" s="114"/>
      <c r="G18" s="115"/>
      <c r="H18" s="116"/>
      <c r="I18" s="114"/>
      <c r="J18" s="115"/>
      <c r="K18" s="116"/>
      <c r="L18" s="114"/>
      <c r="M18" s="115"/>
      <c r="N18" s="116"/>
      <c r="O18" s="114"/>
      <c r="P18" s="115"/>
      <c r="Q18" s="116"/>
      <c r="R18" s="117"/>
      <c r="T18" s="1"/>
      <c r="V18" s="1"/>
    </row>
    <row r="19" spans="1:22">
      <c r="A19" s="107">
        <v>8</v>
      </c>
      <c r="B19" s="110" t="s">
        <v>97</v>
      </c>
      <c r="C19" s="111"/>
      <c r="D19" s="112"/>
      <c r="E19" s="113"/>
      <c r="F19" s="114"/>
      <c r="G19" s="115"/>
      <c r="H19" s="116"/>
      <c r="I19" s="114"/>
      <c r="J19" s="115"/>
      <c r="K19" s="116"/>
      <c r="L19" s="114"/>
      <c r="M19" s="115"/>
      <c r="N19" s="116"/>
      <c r="O19" s="114"/>
      <c r="P19" s="115"/>
      <c r="Q19" s="116"/>
      <c r="R19" s="117"/>
      <c r="T19" s="1"/>
      <c r="V19" s="1"/>
    </row>
    <row r="20" spans="1:22">
      <c r="A20" s="107">
        <v>9</v>
      </c>
      <c r="B20" s="110" t="s">
        <v>956</v>
      </c>
      <c r="C20" s="111"/>
      <c r="D20" s="112"/>
      <c r="E20" s="113"/>
      <c r="F20" s="114"/>
      <c r="G20" s="115"/>
      <c r="H20" s="116"/>
      <c r="I20" s="114"/>
      <c r="J20" s="115"/>
      <c r="K20" s="116"/>
      <c r="L20" s="114"/>
      <c r="M20" s="115"/>
      <c r="N20" s="116"/>
      <c r="O20" s="114"/>
      <c r="P20" s="115"/>
      <c r="Q20" s="116"/>
      <c r="R20" s="117"/>
      <c r="T20" s="1"/>
      <c r="V20" s="1"/>
    </row>
    <row r="21" spans="1:22">
      <c r="A21" s="107">
        <v>10</v>
      </c>
      <c r="B21" s="110" t="s">
        <v>105</v>
      </c>
      <c r="C21" s="111"/>
      <c r="D21" s="112"/>
      <c r="E21" s="113"/>
      <c r="F21" s="114"/>
      <c r="G21" s="115"/>
      <c r="H21" s="116"/>
      <c r="I21" s="114"/>
      <c r="J21" s="115"/>
      <c r="K21" s="116"/>
      <c r="L21" s="114"/>
      <c r="M21" s="115"/>
      <c r="N21" s="116"/>
      <c r="O21" s="114"/>
      <c r="P21" s="115"/>
      <c r="Q21" s="116"/>
      <c r="R21" s="117"/>
      <c r="T21" s="1"/>
      <c r="V21" s="1"/>
    </row>
    <row r="22" spans="1:22" ht="26.25" customHeight="1">
      <c r="A22" s="107">
        <v>11</v>
      </c>
      <c r="B22" s="333" t="s">
        <v>104</v>
      </c>
      <c r="C22" s="334"/>
      <c r="D22" s="112"/>
      <c r="E22" s="113"/>
      <c r="F22" s="114"/>
      <c r="G22" s="115"/>
      <c r="H22" s="116"/>
      <c r="I22" s="114"/>
      <c r="J22" s="115"/>
      <c r="K22" s="116"/>
      <c r="L22" s="114"/>
      <c r="M22" s="115"/>
      <c r="N22" s="116"/>
      <c r="O22" s="114"/>
      <c r="P22" s="115"/>
      <c r="Q22" s="116"/>
      <c r="R22" s="117"/>
      <c r="T22" s="1"/>
      <c r="V22" s="1"/>
    </row>
    <row r="23" spans="1:22">
      <c r="A23" s="9"/>
      <c r="B23" s="121"/>
      <c r="C23" s="121"/>
      <c r="D23" s="122"/>
      <c r="E23" s="123"/>
      <c r="F23" s="124"/>
      <c r="G23" s="125"/>
      <c r="H23" s="126"/>
      <c r="I23" s="124"/>
      <c r="J23" s="125"/>
      <c r="K23" s="127"/>
      <c r="L23" s="128"/>
      <c r="M23" s="129"/>
      <c r="N23" s="130"/>
      <c r="O23" s="128"/>
      <c r="P23" s="129"/>
      <c r="Q23" s="130"/>
      <c r="R23" s="131"/>
      <c r="T23" s="1"/>
      <c r="V23" s="1"/>
    </row>
    <row r="24" spans="1:22">
      <c r="A24" s="11"/>
      <c r="B24" s="327" t="s">
        <v>6</v>
      </c>
      <c r="C24" s="327"/>
      <c r="D24" s="327"/>
      <c r="E24" s="328"/>
      <c r="F24" s="132"/>
      <c r="G24" s="133"/>
      <c r="H24" s="134"/>
      <c r="I24" s="132"/>
      <c r="J24" s="133"/>
      <c r="K24" s="134"/>
      <c r="L24" s="132"/>
      <c r="M24" s="133"/>
      <c r="N24" s="134"/>
      <c r="O24" s="132"/>
      <c r="P24" s="133"/>
      <c r="Q24" s="134"/>
      <c r="R24" s="131"/>
    </row>
    <row r="25" spans="1:22">
      <c r="A25" s="10"/>
      <c r="B25" s="267" t="s">
        <v>7</v>
      </c>
      <c r="C25" s="267"/>
      <c r="D25" s="267"/>
      <c r="E25" s="268"/>
      <c r="F25" s="135"/>
      <c r="G25" s="136"/>
      <c r="H25" s="137"/>
      <c r="I25" s="135"/>
      <c r="J25" s="136"/>
      <c r="K25" s="137"/>
      <c r="L25" s="135"/>
      <c r="M25" s="136"/>
      <c r="N25" s="137"/>
      <c r="O25" s="135"/>
      <c r="P25" s="136"/>
      <c r="Q25" s="137"/>
      <c r="R25" s="131"/>
    </row>
    <row r="26" spans="1:22" ht="4.1500000000000004" customHeight="1">
      <c r="A26" s="24"/>
      <c r="B26" s="138"/>
      <c r="C26" s="138"/>
      <c r="D26" s="139"/>
      <c r="E26" s="140"/>
      <c r="F26" s="141"/>
      <c r="G26" s="141"/>
      <c r="H26" s="142"/>
      <c r="I26" s="146"/>
      <c r="J26" s="146"/>
      <c r="K26" s="146"/>
      <c r="L26" s="146"/>
      <c r="M26" s="146"/>
      <c r="N26" s="146"/>
      <c r="O26" s="146"/>
      <c r="P26" s="146"/>
      <c r="Q26" s="146"/>
      <c r="R26" s="147"/>
    </row>
  </sheetData>
  <mergeCells count="22">
    <mergeCell ref="L10:N10"/>
    <mergeCell ref="B24:E24"/>
    <mergeCell ref="B25:E25"/>
    <mergeCell ref="D10:D11"/>
    <mergeCell ref="E10:E11"/>
    <mergeCell ref="B22:C22"/>
    <mergeCell ref="C1:R1"/>
    <mergeCell ref="C2:R2"/>
    <mergeCell ref="C3:R3"/>
    <mergeCell ref="A4:R4"/>
    <mergeCell ref="B10:C11"/>
    <mergeCell ref="I10:K10"/>
    <mergeCell ref="O10:Q10"/>
    <mergeCell ref="A10:A11"/>
    <mergeCell ref="F10:H10"/>
    <mergeCell ref="A9:R9"/>
    <mergeCell ref="P5:R5"/>
    <mergeCell ref="P6:R8"/>
    <mergeCell ref="B5:O5"/>
    <mergeCell ref="B6:O6"/>
    <mergeCell ref="B7:O7"/>
    <mergeCell ref="B8:O8"/>
  </mergeCells>
  <phoneticPr fontId="2" type="noConversion"/>
  <printOptions horizontalCentered="1"/>
  <pageMargins left="0.39370078740157483" right="0.39370078740157483" top="0.59055118110236227" bottom="0.39370078740157483" header="0.31496062992125984" footer="0.31496062992125984"/>
  <pageSetup paperSize="9" scale="53" fitToHeight="0" orientation="landscape" horizontalDpi="4294967292" verticalDpi="300" r:id="rId1"/>
  <headerFooter>
    <oddFooter>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51"/>
  <sheetViews>
    <sheetView workbookViewId="0">
      <selection activeCell="D14" sqref="D14"/>
    </sheetView>
  </sheetViews>
  <sheetFormatPr defaultColWidth="8.85546875" defaultRowHeight="12.75"/>
  <cols>
    <col min="1" max="1" width="21.28515625" style="14" customWidth="1"/>
    <col min="2" max="2" width="21.85546875" style="14" customWidth="1"/>
    <col min="3" max="3" width="18.28515625" style="14" customWidth="1"/>
    <col min="4" max="4" width="23.5703125" style="14" customWidth="1"/>
    <col min="5" max="5" width="16.140625" style="14" customWidth="1"/>
    <col min="6" max="6" width="9.5703125" style="14" customWidth="1"/>
    <col min="7" max="16384" width="8.85546875" style="14"/>
  </cols>
  <sheetData>
    <row r="1" spans="1:6" ht="13.15" customHeight="1">
      <c r="A1" s="23"/>
      <c r="B1" s="298"/>
      <c r="C1" s="299"/>
      <c r="D1" s="299"/>
      <c r="E1" s="299"/>
      <c r="F1" s="300"/>
    </row>
    <row r="2" spans="1:6" ht="13.9" customHeight="1">
      <c r="A2" s="15"/>
      <c r="B2" s="301"/>
      <c r="C2" s="302"/>
      <c r="D2" s="302"/>
      <c r="E2" s="302"/>
      <c r="F2" s="303"/>
    </row>
    <row r="3" spans="1:6" ht="13.15" customHeight="1">
      <c r="A3" s="15"/>
      <c r="B3" s="271"/>
      <c r="C3" s="272"/>
      <c r="D3" s="272"/>
      <c r="E3" s="272"/>
      <c r="F3" s="273"/>
    </row>
    <row r="4" spans="1:6" ht="20.25">
      <c r="A4" s="274" t="s">
        <v>267</v>
      </c>
      <c r="B4" s="274"/>
      <c r="C4" s="274"/>
      <c r="D4" s="274"/>
      <c r="E4" s="274"/>
      <c r="F4" s="274"/>
    </row>
    <row r="5" spans="1:6" ht="12.6" customHeight="1">
      <c r="A5" s="30" t="s">
        <v>43</v>
      </c>
      <c r="B5" s="304" t="s">
        <v>587</v>
      </c>
      <c r="C5" s="296"/>
      <c r="D5" s="297"/>
      <c r="E5" s="105" t="s">
        <v>30</v>
      </c>
      <c r="F5" s="29"/>
    </row>
    <row r="6" spans="1:6" ht="12.6" customHeight="1">
      <c r="A6" s="30" t="s">
        <v>1</v>
      </c>
      <c r="B6" s="305" t="s">
        <v>82</v>
      </c>
      <c r="C6" s="306"/>
      <c r="D6" s="307"/>
      <c r="E6" s="308"/>
      <c r="F6" s="309"/>
    </row>
    <row r="7" spans="1:6" ht="12.6" customHeight="1">
      <c r="A7" s="30" t="s">
        <v>2</v>
      </c>
      <c r="B7" s="305" t="s">
        <v>585</v>
      </c>
      <c r="C7" s="306"/>
      <c r="D7" s="307"/>
      <c r="E7" s="310"/>
      <c r="F7" s="311"/>
    </row>
    <row r="8" spans="1:6" ht="18" customHeight="1">
      <c r="A8" s="30" t="s">
        <v>46</v>
      </c>
      <c r="B8" s="314" t="s">
        <v>978</v>
      </c>
      <c r="C8" s="314"/>
      <c r="D8" s="315"/>
      <c r="E8" s="312"/>
      <c r="F8" s="313"/>
    </row>
    <row r="9" spans="1:6" ht="4.1500000000000004" customHeight="1">
      <c r="A9" s="286"/>
      <c r="B9" s="287"/>
      <c r="C9" s="287"/>
      <c r="D9" s="287"/>
      <c r="E9" s="287"/>
      <c r="F9" s="17"/>
    </row>
    <row r="10" spans="1:6">
      <c r="A10" s="16" t="s">
        <v>13</v>
      </c>
      <c r="B10" s="288" t="s">
        <v>268</v>
      </c>
      <c r="C10" s="289"/>
      <c r="D10" s="289"/>
      <c r="E10" s="289"/>
      <c r="F10" s="290"/>
    </row>
    <row r="11" spans="1:6">
      <c r="A11" s="18"/>
      <c r="B11" s="148"/>
      <c r="C11" s="148"/>
      <c r="D11" s="148"/>
      <c r="E11" s="148"/>
      <c r="F11" s="17"/>
    </row>
    <row r="12" spans="1:6">
      <c r="A12" s="21" t="s">
        <v>14</v>
      </c>
      <c r="B12" s="148"/>
      <c r="C12" s="148"/>
      <c r="D12" s="149"/>
      <c r="E12" s="149"/>
      <c r="F12" s="19"/>
    </row>
    <row r="13" spans="1:6">
      <c r="A13" s="18"/>
      <c r="B13" s="148" t="s">
        <v>15</v>
      </c>
      <c r="C13" s="150"/>
      <c r="D13" s="151"/>
      <c r="E13" s="149"/>
      <c r="F13" s="19"/>
    </row>
    <row r="14" spans="1:6">
      <c r="A14" s="18"/>
      <c r="B14" s="148" t="s">
        <v>16</v>
      </c>
      <c r="C14" s="152"/>
      <c r="D14" s="151"/>
      <c r="E14" s="149"/>
      <c r="F14" s="19"/>
    </row>
    <row r="15" spans="1:6">
      <c r="A15" s="18"/>
      <c r="B15" s="148" t="s">
        <v>17</v>
      </c>
      <c r="C15" s="22"/>
      <c r="D15" s="151"/>
      <c r="E15" s="149"/>
      <c r="F15" s="19"/>
    </row>
    <row r="16" spans="1:6">
      <c r="A16" s="18"/>
      <c r="B16" s="148" t="s">
        <v>21</v>
      </c>
      <c r="C16" s="22"/>
      <c r="D16" s="151"/>
      <c r="E16" s="149"/>
      <c r="F16" s="19"/>
    </row>
    <row r="17" spans="1:6">
      <c r="A17" s="18"/>
      <c r="B17" s="153" t="s">
        <v>18</v>
      </c>
      <c r="C17" s="154"/>
      <c r="D17" s="155"/>
      <c r="E17" s="177"/>
      <c r="F17" s="19"/>
    </row>
    <row r="18" spans="1:6">
      <c r="A18" s="18"/>
      <c r="B18" s="148"/>
      <c r="C18" s="148"/>
      <c r="D18" s="177"/>
      <c r="E18" s="291" t="s">
        <v>19</v>
      </c>
      <c r="F18" s="19"/>
    </row>
    <row r="19" spans="1:6">
      <c r="A19" s="18"/>
      <c r="B19" s="156" t="s">
        <v>269</v>
      </c>
      <c r="C19" s="156" t="s">
        <v>270</v>
      </c>
      <c r="D19" s="177" t="s">
        <v>271</v>
      </c>
      <c r="E19" s="292"/>
      <c r="F19" s="19"/>
    </row>
    <row r="20" spans="1:6">
      <c r="A20" s="18" t="s">
        <v>272</v>
      </c>
      <c r="B20" s="157"/>
      <c r="C20" s="157"/>
      <c r="D20" s="157"/>
      <c r="E20" s="75"/>
      <c r="F20" s="19"/>
    </row>
    <row r="21" spans="1:6">
      <c r="A21" s="18" t="s">
        <v>273</v>
      </c>
      <c r="B21" s="157"/>
      <c r="C21" s="157"/>
      <c r="D21" s="157"/>
      <c r="E21" s="75"/>
      <c r="F21" s="19"/>
    </row>
    <row r="22" spans="1:6">
      <c r="A22" s="18" t="s">
        <v>274</v>
      </c>
      <c r="B22" s="157"/>
      <c r="C22" s="157"/>
      <c r="D22" s="157"/>
      <c r="E22" s="75"/>
      <c r="F22" s="19"/>
    </row>
    <row r="23" spans="1:6">
      <c r="A23" s="18" t="s">
        <v>275</v>
      </c>
      <c r="B23" s="157"/>
      <c r="C23" s="157"/>
      <c r="D23" s="157"/>
      <c r="E23" s="75"/>
      <c r="F23" s="19"/>
    </row>
    <row r="24" spans="1:6">
      <c r="A24" s="18" t="s">
        <v>276</v>
      </c>
      <c r="B24" s="157"/>
      <c r="C24" s="157"/>
      <c r="D24" s="157"/>
      <c r="E24" s="75"/>
      <c r="F24" s="19"/>
    </row>
    <row r="25" spans="1:6">
      <c r="A25" s="18"/>
      <c r="B25" s="148"/>
      <c r="C25" s="148"/>
      <c r="D25" s="177"/>
      <c r="E25" s="177"/>
      <c r="F25" s="19"/>
    </row>
    <row r="26" spans="1:6">
      <c r="A26" s="18"/>
      <c r="B26" s="148"/>
      <c r="C26" s="148"/>
      <c r="D26" s="177"/>
      <c r="E26" s="177"/>
      <c r="F26" s="19"/>
    </row>
    <row r="27" spans="1:6">
      <c r="A27" s="293" t="s">
        <v>20</v>
      </c>
      <c r="B27" s="294"/>
      <c r="C27" s="294"/>
      <c r="D27" s="295"/>
      <c r="E27" s="20"/>
      <c r="F27" s="158"/>
    </row>
    <row r="28" spans="1:6" ht="15" customHeight="1">
      <c r="A28" s="274" t="s">
        <v>641</v>
      </c>
      <c r="B28" s="274"/>
      <c r="C28" s="274"/>
      <c r="D28" s="274"/>
      <c r="E28" s="274"/>
      <c r="F28" s="274"/>
    </row>
    <row r="29" spans="1:6" hidden="1">
      <c r="A29" s="30"/>
      <c r="B29" s="296"/>
      <c r="C29" s="296"/>
      <c r="D29" s="297"/>
      <c r="E29" s="284" t="s">
        <v>30</v>
      </c>
      <c r="F29" s="285"/>
    </row>
    <row r="30" spans="1:6" hidden="1">
      <c r="A30" s="30"/>
      <c r="B30" s="296"/>
      <c r="C30" s="296"/>
      <c r="D30" s="297"/>
      <c r="E30" s="275" t="s">
        <v>374</v>
      </c>
      <c r="F30" s="277"/>
    </row>
    <row r="31" spans="1:6" hidden="1">
      <c r="A31" s="30"/>
      <c r="B31" s="296"/>
      <c r="C31" s="296"/>
      <c r="D31" s="297"/>
      <c r="E31" s="275"/>
      <c r="F31" s="277"/>
    </row>
    <row r="32" spans="1:6" hidden="1">
      <c r="A32" s="30"/>
      <c r="B32" s="296"/>
      <c r="C32" s="296"/>
      <c r="D32" s="297"/>
      <c r="E32" s="278"/>
      <c r="F32" s="280"/>
    </row>
    <row r="33" spans="1:6" hidden="1">
      <c r="A33" s="286"/>
      <c r="B33" s="287"/>
      <c r="C33" s="287"/>
      <c r="D33" s="287"/>
      <c r="E33" s="287"/>
      <c r="F33" s="17"/>
    </row>
    <row r="34" spans="1:6">
      <c r="A34" s="16" t="s">
        <v>13</v>
      </c>
      <c r="B34" s="288" t="s">
        <v>642</v>
      </c>
      <c r="C34" s="289"/>
      <c r="D34" s="289"/>
      <c r="E34" s="289"/>
      <c r="F34" s="290"/>
    </row>
    <row r="35" spans="1:6">
      <c r="A35" s="18"/>
      <c r="B35" s="148"/>
      <c r="C35" s="148"/>
      <c r="D35" s="148"/>
      <c r="E35" s="148"/>
      <c r="F35" s="17"/>
    </row>
    <row r="36" spans="1:6">
      <c r="A36" s="21" t="s">
        <v>14</v>
      </c>
      <c r="B36" s="148"/>
      <c r="C36" s="148"/>
      <c r="D36" s="149"/>
      <c r="E36" s="149"/>
      <c r="F36" s="19"/>
    </row>
    <row r="37" spans="1:6">
      <c r="A37" s="18"/>
      <c r="B37" s="148" t="s">
        <v>15</v>
      </c>
      <c r="C37" s="150"/>
      <c r="D37" s="151"/>
      <c r="E37" s="149"/>
      <c r="F37" s="19"/>
    </row>
    <row r="38" spans="1:6">
      <c r="A38" s="18"/>
      <c r="B38" s="148" t="s">
        <v>16</v>
      </c>
      <c r="C38" s="152"/>
      <c r="D38" s="151"/>
      <c r="E38" s="149"/>
      <c r="F38" s="19"/>
    </row>
    <row r="39" spans="1:6">
      <c r="A39" s="18"/>
      <c r="B39" s="148" t="s">
        <v>17</v>
      </c>
      <c r="C39" s="22"/>
      <c r="D39" s="151"/>
      <c r="E39" s="149"/>
      <c r="F39" s="19"/>
    </row>
    <row r="40" spans="1:6">
      <c r="A40" s="18"/>
      <c r="B40" s="148" t="s">
        <v>21</v>
      </c>
      <c r="C40" s="22"/>
      <c r="D40" s="151"/>
      <c r="E40" s="149"/>
      <c r="F40" s="19"/>
    </row>
    <row r="41" spans="1:6">
      <c r="A41" s="18"/>
      <c r="B41" s="153" t="s">
        <v>18</v>
      </c>
      <c r="C41" s="154"/>
      <c r="D41" s="155"/>
      <c r="E41" s="177"/>
      <c r="F41" s="19"/>
    </row>
    <row r="42" spans="1:6">
      <c r="A42" s="18"/>
      <c r="B42" s="148"/>
      <c r="C42" s="148"/>
      <c r="D42" s="177"/>
      <c r="E42" s="291" t="s">
        <v>19</v>
      </c>
      <c r="F42" s="19"/>
    </row>
    <row r="43" spans="1:6">
      <c r="A43" s="18"/>
      <c r="B43" s="156" t="s">
        <v>269</v>
      </c>
      <c r="C43" s="156" t="s">
        <v>270</v>
      </c>
      <c r="D43" s="177" t="s">
        <v>271</v>
      </c>
      <c r="E43" s="292"/>
      <c r="F43" s="19"/>
    </row>
    <row r="44" spans="1:6">
      <c r="A44" s="18" t="s">
        <v>272</v>
      </c>
      <c r="B44" s="157"/>
      <c r="C44" s="157"/>
      <c r="D44" s="157"/>
      <c r="E44" s="75"/>
      <c r="F44" s="19"/>
    </row>
    <row r="45" spans="1:6">
      <c r="A45" s="18" t="s">
        <v>273</v>
      </c>
      <c r="B45" s="157"/>
      <c r="C45" s="157"/>
      <c r="D45" s="157"/>
      <c r="E45" s="75"/>
      <c r="F45" s="19"/>
    </row>
    <row r="46" spans="1:6">
      <c r="A46" s="18" t="s">
        <v>274</v>
      </c>
      <c r="B46" s="157"/>
      <c r="C46" s="157"/>
      <c r="D46" s="157"/>
      <c r="E46" s="75"/>
      <c r="F46" s="19"/>
    </row>
    <row r="47" spans="1:6">
      <c r="A47" s="18" t="s">
        <v>275</v>
      </c>
      <c r="B47" s="157"/>
      <c r="C47" s="157"/>
      <c r="D47" s="157"/>
      <c r="E47" s="75"/>
      <c r="F47" s="19"/>
    </row>
    <row r="48" spans="1:6">
      <c r="A48" s="18" t="s">
        <v>276</v>
      </c>
      <c r="B48" s="157"/>
      <c r="C48" s="157"/>
      <c r="D48" s="157"/>
      <c r="E48" s="75"/>
      <c r="F48" s="19"/>
    </row>
    <row r="49" spans="1:6">
      <c r="A49" s="18"/>
      <c r="B49" s="148"/>
      <c r="C49" s="148"/>
      <c r="D49" s="177"/>
      <c r="E49" s="177"/>
      <c r="F49" s="19"/>
    </row>
    <row r="50" spans="1:6">
      <c r="A50" s="18"/>
      <c r="B50" s="148"/>
      <c r="C50" s="148"/>
      <c r="D50" s="177"/>
      <c r="E50" s="177"/>
      <c r="F50" s="19"/>
    </row>
    <row r="51" spans="1:6">
      <c r="A51" s="293" t="s">
        <v>20</v>
      </c>
      <c r="B51" s="294"/>
      <c r="C51" s="294"/>
      <c r="D51" s="295"/>
      <c r="E51" s="20"/>
      <c r="F51" s="158"/>
    </row>
  </sheetData>
  <mergeCells count="25">
    <mergeCell ref="A27:D27"/>
    <mergeCell ref="E18:E19"/>
    <mergeCell ref="B1:F1"/>
    <mergeCell ref="B2:F2"/>
    <mergeCell ref="B3:F3"/>
    <mergeCell ref="A4:F4"/>
    <mergeCell ref="B5:D5"/>
    <mergeCell ref="B6:D6"/>
    <mergeCell ref="E6:F6"/>
    <mergeCell ref="B7:D7"/>
    <mergeCell ref="E7:F8"/>
    <mergeCell ref="B8:D8"/>
    <mergeCell ref="A9:E9"/>
    <mergeCell ref="B10:F10"/>
    <mergeCell ref="A33:E33"/>
    <mergeCell ref="B34:F34"/>
    <mergeCell ref="E42:E43"/>
    <mergeCell ref="A51:D51"/>
    <mergeCell ref="A28:F28"/>
    <mergeCell ref="B29:D29"/>
    <mergeCell ref="E29:F29"/>
    <mergeCell ref="B30:D30"/>
    <mergeCell ref="E30:F32"/>
    <mergeCell ref="B31:D31"/>
    <mergeCell ref="B32:D32"/>
  </mergeCells>
  <pageMargins left="0.23622047244094491" right="0.23622047244094491" top="0.39370078740157483" bottom="0.39370078740157483" header="0.31496062992125984" footer="0.31496062992125984"/>
  <pageSetup paperSize="9" scale="90" fitToHeight="0" orientation="portrait" r:id="rId1"/>
  <headerFooter differentFirst="1" scaleWithDoc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F27"/>
  <sheetViews>
    <sheetView workbookViewId="0"/>
  </sheetViews>
  <sheetFormatPr defaultColWidth="8.85546875" defaultRowHeight="12.75"/>
  <cols>
    <col min="1" max="1" width="21.28515625" style="14" customWidth="1"/>
    <col min="2" max="2" width="21.85546875" style="14" customWidth="1"/>
    <col min="3" max="3" width="18.28515625" style="14" customWidth="1"/>
    <col min="4" max="4" width="23.5703125" style="14" customWidth="1"/>
    <col min="5" max="5" width="16.140625" style="14" customWidth="1"/>
    <col min="6" max="6" width="9.5703125" style="14" customWidth="1"/>
    <col min="7" max="16384" width="8.85546875" style="14"/>
  </cols>
  <sheetData>
    <row r="1" spans="1:6" ht="13.15" customHeight="1">
      <c r="A1" s="23"/>
      <c r="B1" s="298" t="str">
        <f>[3]ORÇAMENTO_DES!D2</f>
        <v>GOVERNO DO ESTADO DE MATO GROSSO DO SUL</v>
      </c>
      <c r="C1" s="299"/>
      <c r="D1" s="299"/>
      <c r="E1" s="299"/>
      <c r="F1" s="300"/>
    </row>
    <row r="2" spans="1:6" ht="13.9" customHeight="1">
      <c r="A2" s="15"/>
      <c r="B2" s="301" t="str">
        <f>[3]ORÇAMENTO_DES!D3</f>
        <v>PREFEITURA MUNICIPAL DE JARDIM</v>
      </c>
      <c r="C2" s="302"/>
      <c r="D2" s="302"/>
      <c r="E2" s="302"/>
      <c r="F2" s="303"/>
    </row>
    <row r="3" spans="1:6" ht="13.15" customHeight="1">
      <c r="A3" s="15"/>
      <c r="B3" s="271" t="str">
        <f>[3]ORÇAMENTO_DES!D4</f>
        <v>SECRETARIA DE OBRAS</v>
      </c>
      <c r="C3" s="272"/>
      <c r="D3" s="272"/>
      <c r="E3" s="272"/>
      <c r="F3" s="273"/>
    </row>
    <row r="4" spans="1:6" ht="20.25">
      <c r="A4" s="274" t="s">
        <v>375</v>
      </c>
      <c r="B4" s="274"/>
      <c r="C4" s="274"/>
      <c r="D4" s="274"/>
      <c r="E4" s="274"/>
      <c r="F4" s="274"/>
    </row>
    <row r="5" spans="1:6" ht="12.6" customHeight="1">
      <c r="A5" s="30" t="str">
        <f>[1]CRONOGRAMA!A5</f>
        <v>OBJETO:</v>
      </c>
      <c r="B5" s="304" t="str">
        <f>ORÇAMENTO!C6</f>
        <v>REFORMA SALA RAIO-X DO CENTRO DE ESPECIALIDADE MÉDICA</v>
      </c>
      <c r="C5" s="296"/>
      <c r="D5" s="297"/>
      <c r="E5" s="105" t="s">
        <v>30</v>
      </c>
      <c r="F5" s="29"/>
    </row>
    <row r="6" spans="1:6" ht="12.6" customHeight="1">
      <c r="A6" s="30" t="s">
        <v>1</v>
      </c>
      <c r="B6" s="305" t="str">
        <f>ORÇAMENTO!C7</f>
        <v>NAVIRAÍ - MS</v>
      </c>
      <c r="C6" s="306"/>
      <c r="D6" s="307"/>
      <c r="E6" s="308"/>
      <c r="F6" s="309"/>
    </row>
    <row r="7" spans="1:6" ht="12.6" customHeight="1">
      <c r="A7" s="30" t="s">
        <v>2</v>
      </c>
      <c r="B7" s="305" t="str">
        <f>ORÇAMENTO!C8</f>
        <v>AV. PONTA PORÃ, 780</v>
      </c>
      <c r="C7" s="306"/>
      <c r="D7" s="307"/>
      <c r="E7" s="310" t="s">
        <v>374</v>
      </c>
      <c r="F7" s="311"/>
    </row>
    <row r="8" spans="1:6" ht="18" customHeight="1">
      <c r="A8" s="30" t="str">
        <f>[1]COMPOSIÇÃO!A8</f>
        <v>SIST./REF.:</v>
      </c>
      <c r="B8" s="314" t="str">
        <f>ORÇAMENTO!C10</f>
        <v>AGESUL(JANEIRO/2023) SINAPI (ABRIL/2023) SBC (ABRIL/2023)</v>
      </c>
      <c r="C8" s="314"/>
      <c r="D8" s="315"/>
      <c r="E8" s="312"/>
      <c r="F8" s="313"/>
    </row>
    <row r="9" spans="1:6" ht="4.1500000000000004" customHeight="1">
      <c r="A9" s="286"/>
      <c r="B9" s="287"/>
      <c r="C9" s="287"/>
      <c r="D9" s="287"/>
      <c r="E9" s="287"/>
      <c r="F9" s="17"/>
    </row>
    <row r="10" spans="1:6">
      <c r="A10" s="16" t="s">
        <v>13</v>
      </c>
      <c r="B10" s="288" t="s">
        <v>268</v>
      </c>
      <c r="C10" s="289"/>
      <c r="D10" s="289"/>
      <c r="E10" s="289"/>
      <c r="F10" s="290"/>
    </row>
    <row r="11" spans="1:6">
      <c r="A11" s="18"/>
      <c r="B11" s="148"/>
      <c r="C11" s="148"/>
      <c r="D11" s="148"/>
      <c r="E11" s="148"/>
      <c r="F11" s="17"/>
    </row>
    <row r="12" spans="1:6">
      <c r="A12" s="21" t="s">
        <v>14</v>
      </c>
      <c r="B12" s="148"/>
      <c r="C12" s="148"/>
      <c r="D12" s="149"/>
      <c r="E12" s="149"/>
      <c r="F12" s="19"/>
    </row>
    <row r="13" spans="1:6">
      <c r="A13" s="18"/>
      <c r="B13" s="148" t="s">
        <v>15</v>
      </c>
      <c r="C13" s="150">
        <v>3.65</v>
      </c>
      <c r="D13" s="151" t="s">
        <v>0</v>
      </c>
      <c r="E13" s="149"/>
      <c r="F13" s="19"/>
    </row>
    <row r="14" spans="1:6">
      <c r="A14" s="18"/>
      <c r="B14" s="148" t="s">
        <v>16</v>
      </c>
      <c r="C14" s="152">
        <v>3.35</v>
      </c>
      <c r="D14" s="151" t="s">
        <v>0</v>
      </c>
      <c r="E14" s="149"/>
      <c r="F14" s="19"/>
    </row>
    <row r="15" spans="1:6">
      <c r="A15" s="18"/>
      <c r="B15" s="148" t="s">
        <v>17</v>
      </c>
      <c r="C15" s="22">
        <v>60</v>
      </c>
      <c r="D15" s="151" t="s">
        <v>0</v>
      </c>
      <c r="E15" s="149"/>
      <c r="F15" s="19"/>
    </row>
    <row r="16" spans="1:6">
      <c r="A16" s="18"/>
      <c r="B16" s="153" t="s">
        <v>18</v>
      </c>
      <c r="C16" s="154">
        <f>C13+(C14*C15/100)</f>
        <v>5.66</v>
      </c>
      <c r="D16" s="155" t="s">
        <v>0</v>
      </c>
      <c r="E16" s="177"/>
      <c r="F16" s="19"/>
    </row>
    <row r="17" spans="1:6">
      <c r="A17" s="18"/>
      <c r="B17" s="148"/>
      <c r="C17" s="148"/>
      <c r="D17" s="177"/>
      <c r="E17" s="291" t="s">
        <v>19</v>
      </c>
      <c r="F17" s="19"/>
    </row>
    <row r="18" spans="1:6">
      <c r="A18" s="18"/>
      <c r="B18" s="156" t="s">
        <v>269</v>
      </c>
      <c r="C18" s="156" t="s">
        <v>270</v>
      </c>
      <c r="D18" s="177" t="s">
        <v>271</v>
      </c>
      <c r="E18" s="292"/>
      <c r="F18" s="19"/>
    </row>
    <row r="19" spans="1:6">
      <c r="A19" s="18" t="s">
        <v>272</v>
      </c>
      <c r="B19" s="157">
        <v>0.03</v>
      </c>
      <c r="C19" s="157">
        <v>0.04</v>
      </c>
      <c r="D19" s="157">
        <v>5.5E-2</v>
      </c>
      <c r="E19" s="75">
        <v>4</v>
      </c>
      <c r="F19" s="19"/>
    </row>
    <row r="20" spans="1:6">
      <c r="A20" s="18" t="s">
        <v>273</v>
      </c>
      <c r="B20" s="157">
        <v>8.0000000000000002E-3</v>
      </c>
      <c r="C20" s="157">
        <v>8.0000000000000002E-3</v>
      </c>
      <c r="D20" s="157">
        <v>0.01</v>
      </c>
      <c r="E20" s="75">
        <v>0.8</v>
      </c>
      <c r="F20" s="19"/>
    </row>
    <row r="21" spans="1:6">
      <c r="A21" s="18" t="s">
        <v>274</v>
      </c>
      <c r="B21" s="157">
        <v>9.7000000000000003E-3</v>
      </c>
      <c r="C21" s="157">
        <v>1.2699999999999999E-2</v>
      </c>
      <c r="D21" s="157">
        <v>1.2699999999999999E-2</v>
      </c>
      <c r="E21" s="75">
        <v>1.26</v>
      </c>
      <c r="F21" s="19"/>
    </row>
    <row r="22" spans="1:6">
      <c r="A22" s="18" t="s">
        <v>275</v>
      </c>
      <c r="B22" s="157">
        <v>5.8999999999999999E-3</v>
      </c>
      <c r="C22" s="157">
        <v>1.23E-2</v>
      </c>
      <c r="D22" s="157">
        <v>1.3899999999999999E-2</v>
      </c>
      <c r="E22" s="75">
        <v>1.22</v>
      </c>
      <c r="F22" s="19"/>
    </row>
    <row r="23" spans="1:6">
      <c r="A23" s="18" t="s">
        <v>276</v>
      </c>
      <c r="B23" s="157">
        <v>6.1600000000000002E-2</v>
      </c>
      <c r="C23" s="157">
        <v>7.3999999999999996E-2</v>
      </c>
      <c r="D23" s="157">
        <v>8.9599999999999999E-2</v>
      </c>
      <c r="E23" s="75">
        <v>7.4</v>
      </c>
      <c r="F23" s="19"/>
    </row>
    <row r="24" spans="1:6">
      <c r="A24" s="18"/>
      <c r="B24" s="148"/>
      <c r="C24" s="148"/>
      <c r="D24" s="177"/>
      <c r="E24" s="177"/>
      <c r="F24" s="19"/>
    </row>
    <row r="25" spans="1:6">
      <c r="A25" s="18"/>
      <c r="B25" s="148"/>
      <c r="C25" s="148"/>
      <c r="D25" s="177"/>
      <c r="E25" s="177"/>
      <c r="F25" s="19"/>
    </row>
    <row r="26" spans="1:6">
      <c r="A26" s="293" t="s">
        <v>20</v>
      </c>
      <c r="B26" s="294"/>
      <c r="C26" s="294"/>
      <c r="D26" s="295"/>
      <c r="E26" s="20">
        <f>((((1+(E19+E20+E21)/100))*(1+E22/100)*(1+E23/100))/(1-C16/100))-1</f>
        <v>0.22215521483994083</v>
      </c>
      <c r="F26" s="158"/>
    </row>
    <row r="27" spans="1:6" ht="5.45" customHeight="1">
      <c r="A27" s="18"/>
      <c r="B27" s="148"/>
      <c r="C27" s="148"/>
      <c r="D27" s="177"/>
      <c r="E27" s="177"/>
      <c r="F27" s="149"/>
    </row>
  </sheetData>
  <mergeCells count="14">
    <mergeCell ref="A26:D26"/>
    <mergeCell ref="E17:E18"/>
    <mergeCell ref="B1:F1"/>
    <mergeCell ref="B2:F2"/>
    <mergeCell ref="B3:F3"/>
    <mergeCell ref="A4:F4"/>
    <mergeCell ref="B5:D5"/>
    <mergeCell ref="B6:D6"/>
    <mergeCell ref="E6:F6"/>
    <mergeCell ref="B7:D7"/>
    <mergeCell ref="E7:F8"/>
    <mergeCell ref="B8:D8"/>
    <mergeCell ref="A9:E9"/>
    <mergeCell ref="B10:F10"/>
  </mergeCells>
  <pageMargins left="0.23622047244094491" right="0.23622047244094491" top="0.39370078740157483" bottom="0.39370078740157483" header="0.31496062992125984" footer="0.31496062992125984"/>
  <pageSetup paperSize="9" scale="90" fitToHeight="0" orientation="portrait" r:id="rId1"/>
  <headerFooter differentFirst="1" scaleWithDoc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FD673"/>
  <sheetViews>
    <sheetView workbookViewId="0"/>
  </sheetViews>
  <sheetFormatPr defaultRowHeight="20.25" outlineLevelRow="1"/>
  <cols>
    <col min="1" max="1" width="9.140625" style="99"/>
    <col min="2" max="2" width="59.5703125" style="99" bestFit="1" customWidth="1"/>
    <col min="3" max="3" width="9" style="99" bestFit="1" customWidth="1"/>
    <col min="4" max="4" width="8.5703125" style="99" bestFit="1" customWidth="1"/>
    <col min="5" max="5" width="7.7109375" style="99" bestFit="1" customWidth="1"/>
    <col min="6" max="6" width="6.140625" style="99" bestFit="1" customWidth="1"/>
    <col min="7" max="7" width="81.140625" style="99" bestFit="1" customWidth="1"/>
    <col min="8" max="8" width="14.140625" style="99" bestFit="1" customWidth="1"/>
    <col min="9" max="9" width="11.140625" style="99" customWidth="1"/>
    <col min="10" max="11" width="9.140625" style="99"/>
    <col min="12" max="12" width="44.42578125" style="99" bestFit="1" customWidth="1"/>
    <col min="13" max="13" width="19.28515625" style="99" bestFit="1" customWidth="1"/>
    <col min="14" max="14" width="44.42578125" style="99" bestFit="1" customWidth="1"/>
    <col min="15" max="15" width="53.42578125" style="99" bestFit="1" customWidth="1"/>
    <col min="16" max="16" width="6.85546875" style="99" bestFit="1" customWidth="1"/>
    <col min="17" max="17" width="13.140625" style="99" bestFit="1" customWidth="1"/>
    <col min="18" max="18" width="17.140625" style="99" bestFit="1" customWidth="1"/>
    <col min="19" max="19" width="33.42578125" style="99" bestFit="1" customWidth="1"/>
    <col min="20" max="20" width="11.7109375" style="99" bestFit="1" customWidth="1"/>
    <col min="21" max="21" width="7" style="99" bestFit="1" customWidth="1"/>
    <col min="22" max="22" width="15.28515625" style="99" customWidth="1"/>
    <col min="23" max="23" width="33.42578125" style="99" bestFit="1" customWidth="1"/>
    <col min="24" max="24" width="11.7109375" style="99" bestFit="1" customWidth="1"/>
    <col min="25" max="25" width="10.42578125" style="99" bestFit="1" customWidth="1"/>
    <col min="26" max="26" width="8.42578125" style="99" bestFit="1" customWidth="1"/>
    <col min="27" max="27" width="16.7109375" style="99" bestFit="1" customWidth="1"/>
    <col min="28" max="28" width="27.42578125" style="99" bestFit="1" customWidth="1"/>
    <col min="29" max="29" width="81.140625" style="99" bestFit="1" customWidth="1"/>
    <col min="30" max="30" width="6" style="99" bestFit="1" customWidth="1"/>
    <col min="31" max="31" width="23.28515625" style="99" bestFit="1" customWidth="1"/>
    <col min="32" max="32" width="22.85546875" style="99" bestFit="1" customWidth="1"/>
    <col min="33" max="33" width="81.140625" style="99" bestFit="1" customWidth="1"/>
    <col min="34" max="34" width="6.140625" style="99" bestFit="1" customWidth="1"/>
    <col min="35" max="35" width="9.140625" style="99"/>
    <col min="36" max="36" width="38" style="99" bestFit="1" customWidth="1"/>
    <col min="37" max="37" width="40.85546875" style="99" bestFit="1" customWidth="1"/>
    <col min="38" max="38" width="7.85546875" style="99" bestFit="1" customWidth="1"/>
    <col min="39" max="39" width="53.140625" style="99" bestFit="1" customWidth="1"/>
    <col min="40" max="40" width="14.42578125" style="99" bestFit="1" customWidth="1"/>
    <col min="41" max="41" width="10.28515625" style="99" bestFit="1" customWidth="1"/>
    <col min="42" max="42" width="17.85546875" style="99" bestFit="1" customWidth="1"/>
    <col min="43" max="43" width="24" style="99" bestFit="1" customWidth="1"/>
    <col min="44" max="44" width="15" style="99" bestFit="1" customWidth="1"/>
    <col min="45" max="16384" width="9.140625" style="99"/>
  </cols>
  <sheetData>
    <row r="2" spans="2:7">
      <c r="B2" s="335" t="s">
        <v>165</v>
      </c>
      <c r="C2" s="336"/>
      <c r="D2" s="336"/>
      <c r="E2" s="336"/>
      <c r="F2" s="336"/>
      <c r="G2" s="337"/>
    </row>
    <row r="3" spans="2:7">
      <c r="B3" s="338"/>
      <c r="C3" s="339"/>
      <c r="D3" s="339"/>
      <c r="E3" s="339"/>
      <c r="F3" s="339"/>
      <c r="G3" s="340"/>
    </row>
    <row r="4" spans="2:7">
      <c r="B4" s="338"/>
      <c r="C4" s="339"/>
      <c r="D4" s="339"/>
      <c r="E4" s="339"/>
      <c r="F4" s="339"/>
      <c r="G4" s="340"/>
    </row>
    <row r="5" spans="2:7">
      <c r="B5" s="338"/>
      <c r="C5" s="339"/>
      <c r="D5" s="339"/>
      <c r="E5" s="339"/>
      <c r="F5" s="339"/>
      <c r="G5" s="340"/>
    </row>
    <row r="6" spans="2:7">
      <c r="B6" s="341"/>
      <c r="C6" s="342"/>
      <c r="D6" s="342"/>
      <c r="E6" s="342"/>
      <c r="F6" s="342"/>
      <c r="G6" s="343"/>
    </row>
    <row r="8" spans="2:7" ht="19.5">
      <c r="B8" s="100" t="s">
        <v>135</v>
      </c>
      <c r="C8" s="101"/>
      <c r="D8" s="101"/>
      <c r="E8" s="101"/>
      <c r="F8" s="102"/>
      <c r="G8" s="103"/>
    </row>
    <row r="9" spans="2:7" ht="19.5" hidden="1" outlineLevel="1">
      <c r="B9" s="99" t="s">
        <v>119</v>
      </c>
      <c r="C9" s="99" t="s">
        <v>26</v>
      </c>
      <c r="D9" s="99" t="s">
        <v>114</v>
      </c>
      <c r="E9" s="99" t="s">
        <v>136</v>
      </c>
    </row>
    <row r="10" spans="2:7" ht="19.5" hidden="1" outlineLevel="1">
      <c r="B10" s="99" t="s">
        <v>137</v>
      </c>
      <c r="C10" s="99">
        <v>6</v>
      </c>
      <c r="D10" s="99">
        <v>0.6</v>
      </c>
      <c r="E10" s="99">
        <v>5.04</v>
      </c>
    </row>
    <row r="11" spans="2:7" ht="19.5" hidden="1" outlineLevel="1">
      <c r="B11" s="99" t="s">
        <v>138</v>
      </c>
      <c r="C11" s="99">
        <v>1</v>
      </c>
      <c r="D11" s="99">
        <v>0.7</v>
      </c>
      <c r="E11" s="99">
        <v>0.98</v>
      </c>
    </row>
    <row r="12" spans="2:7" ht="19.5" hidden="1" outlineLevel="1">
      <c r="B12" s="99" t="s">
        <v>142</v>
      </c>
      <c r="C12" s="99">
        <v>2</v>
      </c>
      <c r="D12" s="99">
        <v>0.7</v>
      </c>
      <c r="E12" s="99">
        <v>1.96</v>
      </c>
    </row>
    <row r="13" spans="2:7" ht="19.5" hidden="1" outlineLevel="1">
      <c r="B13" s="99" t="s">
        <v>139</v>
      </c>
      <c r="C13" s="99">
        <v>1</v>
      </c>
      <c r="D13" s="99">
        <v>0.8</v>
      </c>
      <c r="E13" s="99">
        <v>1.1200000000000001</v>
      </c>
    </row>
    <row r="14" spans="2:7" ht="19.5" hidden="1" outlineLevel="1">
      <c r="B14" s="99" t="s">
        <v>140</v>
      </c>
      <c r="C14" s="99">
        <v>6</v>
      </c>
      <c r="D14" s="99">
        <v>0.8</v>
      </c>
      <c r="E14" s="99">
        <v>6.72</v>
      </c>
    </row>
    <row r="15" spans="2:7" ht="19.5" hidden="1" outlineLevel="1">
      <c r="B15" s="99" t="s">
        <v>141</v>
      </c>
      <c r="C15" s="99">
        <v>6</v>
      </c>
      <c r="D15" s="99">
        <v>0.9</v>
      </c>
      <c r="E15" s="99">
        <v>7.56</v>
      </c>
    </row>
    <row r="16" spans="2:7" ht="19.5" hidden="1" outlineLevel="1">
      <c r="B16" s="99" t="s">
        <v>143</v>
      </c>
      <c r="C16" s="99">
        <v>5</v>
      </c>
      <c r="D16" s="99">
        <v>0.9</v>
      </c>
      <c r="E16" s="99">
        <v>6.3</v>
      </c>
    </row>
    <row r="17" spans="2:5" ht="19.5" hidden="1" outlineLevel="1">
      <c r="B17" s="99" t="s">
        <v>183</v>
      </c>
      <c r="C17" s="99">
        <v>4</v>
      </c>
      <c r="D17" s="99">
        <v>0.9</v>
      </c>
      <c r="E17" s="99">
        <v>5.04</v>
      </c>
    </row>
    <row r="18" spans="2:5" ht="19.5" hidden="1" outlineLevel="1">
      <c r="B18" s="99" t="s">
        <v>185</v>
      </c>
      <c r="C18" s="99">
        <v>3</v>
      </c>
      <c r="D18" s="99">
        <v>0.9</v>
      </c>
      <c r="E18" s="99">
        <v>3.78</v>
      </c>
    </row>
    <row r="19" spans="2:5" ht="19.5" hidden="1" outlineLevel="1">
      <c r="B19" s="99" t="s">
        <v>184</v>
      </c>
      <c r="C19" s="99">
        <v>1</v>
      </c>
      <c r="D19" s="99">
        <v>1</v>
      </c>
      <c r="E19" s="99">
        <v>1.4</v>
      </c>
    </row>
    <row r="20" spans="2:5" ht="19.5" hidden="1" outlineLevel="1">
      <c r="B20" s="99" t="s">
        <v>376</v>
      </c>
      <c r="C20" s="99">
        <v>3</v>
      </c>
      <c r="D20" s="99">
        <v>1.1000000000000001</v>
      </c>
      <c r="E20" s="99">
        <v>4.62</v>
      </c>
    </row>
    <row r="21" spans="2:5" ht="19.5" hidden="1" outlineLevel="1">
      <c r="B21" s="99" t="s">
        <v>358</v>
      </c>
      <c r="C21" s="99">
        <v>3</v>
      </c>
      <c r="D21" s="99">
        <v>1.2</v>
      </c>
      <c r="E21" s="99">
        <v>5.04</v>
      </c>
    </row>
    <row r="22" spans="2:5" ht="19.5" hidden="1" outlineLevel="1">
      <c r="B22" s="99" t="s">
        <v>359</v>
      </c>
      <c r="C22" s="99">
        <v>1</v>
      </c>
      <c r="D22" s="99">
        <v>1.2</v>
      </c>
      <c r="E22" s="99">
        <v>1.68</v>
      </c>
    </row>
    <row r="23" spans="2:5" ht="19.5" hidden="1" outlineLevel="1">
      <c r="B23" s="99" t="s">
        <v>360</v>
      </c>
      <c r="C23" s="99">
        <v>1</v>
      </c>
      <c r="D23" s="99">
        <v>1.5</v>
      </c>
      <c r="E23" s="99">
        <v>2.1</v>
      </c>
    </row>
    <row r="24" spans="2:5" ht="19.5" hidden="1" outlineLevel="1">
      <c r="B24" s="99" t="s">
        <v>363</v>
      </c>
      <c r="C24" s="99">
        <v>1</v>
      </c>
      <c r="D24" s="99">
        <v>2</v>
      </c>
      <c r="E24" s="99">
        <v>2.8</v>
      </c>
    </row>
    <row r="25" spans="2:5" ht="19.5" hidden="1" outlineLevel="1">
      <c r="B25" s="99" t="s">
        <v>277</v>
      </c>
      <c r="E25" s="99">
        <v>56.14</v>
      </c>
    </row>
    <row r="26" spans="2:5" ht="19.5" hidden="1" outlineLevel="1"/>
    <row r="27" spans="2:5" ht="19.5" hidden="1" outlineLevel="1"/>
    <row r="28" spans="2:5" ht="19.5" hidden="1" outlineLevel="1"/>
    <row r="29" spans="2:5" ht="19.5" hidden="1" outlineLevel="1"/>
    <row r="30" spans="2:5" ht="19.5" hidden="1" outlineLevel="1"/>
    <row r="31" spans="2:5" ht="19.5" hidden="1" outlineLevel="1"/>
    <row r="32" spans="2:5" ht="19.5" collapsed="1"/>
    <row r="33" spans="2:7 16384:16384" ht="19.5">
      <c r="B33" s="100" t="s">
        <v>132</v>
      </c>
      <c r="C33" s="101"/>
      <c r="D33" s="101"/>
      <c r="E33" s="101"/>
      <c r="F33" s="102"/>
      <c r="G33" s="103"/>
    </row>
    <row r="34" spans="2:7 16384:16384" ht="19.5" hidden="1" outlineLevel="1">
      <c r="B34" s="99" t="s">
        <v>94</v>
      </c>
      <c r="C34" s="99" t="s">
        <v>126</v>
      </c>
      <c r="D34" s="99" t="s">
        <v>133</v>
      </c>
      <c r="E34" s="99" t="s">
        <v>113</v>
      </c>
      <c r="F34" s="99" t="s">
        <v>116</v>
      </c>
      <c r="G34" s="99" t="s">
        <v>120</v>
      </c>
    </row>
    <row r="35" spans="2:7 16384:16384" ht="19.5" hidden="1" outlineLevel="1">
      <c r="B35" s="99">
        <v>2</v>
      </c>
      <c r="C35" s="99">
        <v>1</v>
      </c>
      <c r="D35" s="99">
        <v>1</v>
      </c>
      <c r="E35" s="99" t="s">
        <v>377</v>
      </c>
      <c r="F35" s="99">
        <v>9.3000000000000007</v>
      </c>
      <c r="G35" s="99">
        <v>12.2</v>
      </c>
      <c r="XFD35" s="99">
        <f t="shared" ref="XFD35:XFD80" si="0">SUM(B35:XFC35)</f>
        <v>25.5</v>
      </c>
    </row>
    <row r="36" spans="2:7 16384:16384" ht="19.5" hidden="1" outlineLevel="1">
      <c r="B36" s="99">
        <v>2</v>
      </c>
      <c r="C36" s="99">
        <v>1</v>
      </c>
      <c r="D36" s="99">
        <v>1</v>
      </c>
      <c r="E36" s="99" t="s">
        <v>378</v>
      </c>
      <c r="F36" s="99">
        <v>34.770000000000003</v>
      </c>
      <c r="G36" s="99">
        <v>49.05</v>
      </c>
      <c r="XFD36" s="99">
        <f t="shared" si="0"/>
        <v>87.82</v>
      </c>
    </row>
    <row r="37" spans="2:7 16384:16384" ht="19.5" hidden="1" outlineLevel="1">
      <c r="B37" s="99">
        <v>2</v>
      </c>
      <c r="C37" s="99">
        <v>1</v>
      </c>
      <c r="D37" s="99">
        <v>1</v>
      </c>
      <c r="E37" s="99" t="s">
        <v>379</v>
      </c>
      <c r="F37" s="99">
        <v>17.100000000000001</v>
      </c>
      <c r="G37" s="99">
        <v>25.8</v>
      </c>
      <c r="XFD37" s="99">
        <f t="shared" si="0"/>
        <v>46.900000000000006</v>
      </c>
    </row>
    <row r="38" spans="2:7 16384:16384" ht="19.5" hidden="1" outlineLevel="1">
      <c r="B38" s="99">
        <v>2</v>
      </c>
      <c r="C38" s="99">
        <v>1</v>
      </c>
      <c r="D38" s="99">
        <v>1</v>
      </c>
      <c r="E38" s="99" t="s">
        <v>380</v>
      </c>
      <c r="F38" s="99">
        <v>7.18</v>
      </c>
      <c r="G38" s="99">
        <v>10.93</v>
      </c>
      <c r="XFD38" s="99">
        <f t="shared" si="0"/>
        <v>22.11</v>
      </c>
    </row>
    <row r="39" spans="2:7 16384:16384" ht="19.5" hidden="1" outlineLevel="1">
      <c r="B39" s="99">
        <v>2</v>
      </c>
      <c r="C39" s="99">
        <v>1</v>
      </c>
      <c r="D39" s="99">
        <v>1</v>
      </c>
      <c r="E39" s="99" t="s">
        <v>381</v>
      </c>
      <c r="F39" s="99">
        <v>5.6</v>
      </c>
      <c r="G39" s="99">
        <v>9.81</v>
      </c>
      <c r="XFD39" s="99">
        <f t="shared" si="0"/>
        <v>19.41</v>
      </c>
    </row>
    <row r="40" spans="2:7 16384:16384" ht="19.5" hidden="1" outlineLevel="1">
      <c r="B40" s="99">
        <v>2</v>
      </c>
      <c r="C40" s="99">
        <v>2</v>
      </c>
      <c r="D40" s="99">
        <v>1</v>
      </c>
      <c r="E40" s="99" t="s">
        <v>279</v>
      </c>
      <c r="F40" s="99">
        <v>2.5099999999999998</v>
      </c>
      <c r="G40" s="99">
        <v>6.51</v>
      </c>
      <c r="XFD40" s="99">
        <f t="shared" si="0"/>
        <v>14.02</v>
      </c>
    </row>
    <row r="41" spans="2:7 16384:16384" ht="19.5" hidden="1" outlineLevel="1">
      <c r="B41" s="99">
        <v>2</v>
      </c>
      <c r="C41" s="99">
        <v>1</v>
      </c>
      <c r="D41" s="99">
        <v>1</v>
      </c>
      <c r="E41" s="99" t="s">
        <v>382</v>
      </c>
      <c r="F41" s="99">
        <v>8.7100000000000009</v>
      </c>
      <c r="G41" s="99">
        <v>11.9</v>
      </c>
      <c r="XFD41" s="99">
        <f t="shared" si="0"/>
        <v>24.61</v>
      </c>
    </row>
    <row r="42" spans="2:7 16384:16384" ht="19.5" hidden="1" outlineLevel="1">
      <c r="B42" s="99">
        <v>2</v>
      </c>
      <c r="C42" s="99">
        <v>1</v>
      </c>
      <c r="D42" s="99">
        <v>1</v>
      </c>
      <c r="E42" s="99" t="s">
        <v>383</v>
      </c>
      <c r="F42" s="99">
        <v>9.9</v>
      </c>
      <c r="G42" s="99">
        <v>12.6</v>
      </c>
      <c r="XFD42" s="99">
        <f t="shared" si="0"/>
        <v>26.5</v>
      </c>
    </row>
    <row r="43" spans="2:7 16384:16384" ht="19.5" hidden="1" outlineLevel="1">
      <c r="B43" s="99">
        <v>1</v>
      </c>
      <c r="C43" s="99">
        <v>4</v>
      </c>
      <c r="D43" s="99">
        <v>1</v>
      </c>
      <c r="E43" s="99" t="s">
        <v>280</v>
      </c>
      <c r="F43" s="99">
        <v>26.76</v>
      </c>
      <c r="G43" s="99">
        <v>20.71</v>
      </c>
      <c r="XFD43" s="99">
        <f t="shared" si="0"/>
        <v>53.470000000000006</v>
      </c>
    </row>
    <row r="44" spans="2:7 16384:16384" ht="19.5" hidden="1" outlineLevel="1">
      <c r="B44" s="99">
        <v>2</v>
      </c>
      <c r="C44" s="99">
        <v>1</v>
      </c>
      <c r="D44" s="99">
        <v>1</v>
      </c>
      <c r="E44" s="99" t="s">
        <v>384</v>
      </c>
      <c r="F44" s="99">
        <v>14.7</v>
      </c>
      <c r="G44" s="99">
        <v>19.93</v>
      </c>
      <c r="XFD44" s="99">
        <f t="shared" si="0"/>
        <v>38.629999999999995</v>
      </c>
    </row>
    <row r="45" spans="2:7 16384:16384" ht="19.5" hidden="1" outlineLevel="1">
      <c r="B45" s="99">
        <v>2</v>
      </c>
      <c r="C45" s="99">
        <v>1</v>
      </c>
      <c r="D45" s="99">
        <v>1</v>
      </c>
      <c r="E45" s="99" t="s">
        <v>385</v>
      </c>
      <c r="F45" s="99">
        <v>2.5499999999999998</v>
      </c>
      <c r="G45" s="99">
        <v>6.4</v>
      </c>
      <c r="XFD45" s="99">
        <f t="shared" si="0"/>
        <v>12.95</v>
      </c>
    </row>
    <row r="46" spans="2:7 16384:16384" ht="19.5" hidden="1" outlineLevel="1">
      <c r="B46" s="99">
        <v>2</v>
      </c>
      <c r="C46" s="99">
        <v>1</v>
      </c>
      <c r="D46" s="99">
        <v>1</v>
      </c>
      <c r="E46" s="99" t="s">
        <v>386</v>
      </c>
      <c r="F46" s="99">
        <v>2</v>
      </c>
      <c r="G46" s="99">
        <v>5.66</v>
      </c>
      <c r="XFD46" s="99">
        <f t="shared" si="0"/>
        <v>11.66</v>
      </c>
    </row>
    <row r="47" spans="2:7 16384:16384" ht="19.5" hidden="1" outlineLevel="1">
      <c r="B47" s="99">
        <v>2</v>
      </c>
      <c r="C47" s="99">
        <v>1</v>
      </c>
      <c r="D47" s="99">
        <v>1</v>
      </c>
      <c r="E47" s="99" t="s">
        <v>387</v>
      </c>
      <c r="F47" s="99">
        <v>9.31</v>
      </c>
      <c r="G47" s="99">
        <v>12.21</v>
      </c>
      <c r="XFD47" s="99">
        <f t="shared" si="0"/>
        <v>25.520000000000003</v>
      </c>
    </row>
    <row r="48" spans="2:7 16384:16384" ht="19.5" hidden="1" outlineLevel="1">
      <c r="B48" s="99">
        <v>1</v>
      </c>
      <c r="C48" s="99">
        <v>4</v>
      </c>
      <c r="D48" s="99">
        <v>1</v>
      </c>
      <c r="E48" s="99" t="s">
        <v>281</v>
      </c>
      <c r="F48" s="99">
        <v>19</v>
      </c>
      <c r="G48" s="99">
        <v>17.600000000000001</v>
      </c>
      <c r="XFD48" s="99">
        <f t="shared" si="0"/>
        <v>42.6</v>
      </c>
    </row>
    <row r="49" spans="2:7 16384:16384" ht="19.5" hidden="1" outlineLevel="1">
      <c r="B49" s="99">
        <v>2</v>
      </c>
      <c r="C49" s="99">
        <v>1</v>
      </c>
      <c r="D49" s="99">
        <v>1</v>
      </c>
      <c r="E49" s="99" t="s">
        <v>388</v>
      </c>
      <c r="F49" s="99">
        <v>42.63</v>
      </c>
      <c r="G49" s="99">
        <v>35.07</v>
      </c>
      <c r="XFD49" s="99">
        <f t="shared" si="0"/>
        <v>81.7</v>
      </c>
    </row>
    <row r="50" spans="2:7 16384:16384" ht="19.5" hidden="1" outlineLevel="1">
      <c r="B50" s="99">
        <v>2</v>
      </c>
      <c r="C50" s="99">
        <v>1</v>
      </c>
      <c r="D50" s="99">
        <v>1</v>
      </c>
      <c r="E50" s="99" t="s">
        <v>389</v>
      </c>
      <c r="F50" s="99">
        <v>12.55</v>
      </c>
      <c r="G50" s="99">
        <v>15.91</v>
      </c>
      <c r="XFD50" s="99">
        <f t="shared" si="0"/>
        <v>32.46</v>
      </c>
    </row>
    <row r="51" spans="2:7 16384:16384" ht="19.5" hidden="1" outlineLevel="1">
      <c r="B51" s="99">
        <v>2</v>
      </c>
      <c r="C51" s="99">
        <v>1</v>
      </c>
      <c r="D51" s="99">
        <v>1</v>
      </c>
      <c r="E51" s="99" t="s">
        <v>390</v>
      </c>
      <c r="F51" s="99">
        <v>6.44</v>
      </c>
      <c r="G51" s="99">
        <v>10.43</v>
      </c>
      <c r="XFD51" s="99">
        <f t="shared" si="0"/>
        <v>20.87</v>
      </c>
    </row>
    <row r="52" spans="2:7 16384:16384" ht="19.5" hidden="1" outlineLevel="1">
      <c r="B52" s="99">
        <v>1</v>
      </c>
      <c r="C52" s="99">
        <v>3</v>
      </c>
      <c r="D52" s="99">
        <v>1</v>
      </c>
      <c r="E52" s="99" t="s">
        <v>391</v>
      </c>
      <c r="F52" s="99">
        <v>31</v>
      </c>
      <c r="G52" s="99">
        <v>22.4</v>
      </c>
      <c r="XFD52" s="99">
        <f t="shared" si="0"/>
        <v>58.4</v>
      </c>
    </row>
    <row r="53" spans="2:7 16384:16384" ht="19.5" hidden="1" outlineLevel="1">
      <c r="B53" s="99">
        <v>2</v>
      </c>
      <c r="C53" s="99">
        <v>1</v>
      </c>
      <c r="D53" s="99">
        <v>1</v>
      </c>
      <c r="E53" s="99" t="s">
        <v>392</v>
      </c>
      <c r="F53" s="99">
        <v>6.3</v>
      </c>
      <c r="G53" s="99">
        <v>10.3</v>
      </c>
      <c r="XFD53" s="99">
        <f t="shared" si="0"/>
        <v>20.6</v>
      </c>
    </row>
    <row r="54" spans="2:7 16384:16384" ht="19.5" hidden="1" outlineLevel="1">
      <c r="B54" s="99">
        <v>2</v>
      </c>
      <c r="C54" s="99">
        <v>1</v>
      </c>
      <c r="D54" s="99">
        <v>1</v>
      </c>
      <c r="E54" s="99" t="s">
        <v>393</v>
      </c>
      <c r="F54" s="99">
        <v>10</v>
      </c>
      <c r="G54" s="99">
        <v>14</v>
      </c>
      <c r="XFD54" s="99">
        <f t="shared" si="0"/>
        <v>28</v>
      </c>
    </row>
    <row r="55" spans="2:7 16384:16384" ht="19.5" hidden="1" outlineLevel="1">
      <c r="B55" s="99">
        <v>2</v>
      </c>
      <c r="C55" s="99">
        <v>1</v>
      </c>
      <c r="D55" s="99">
        <v>1</v>
      </c>
      <c r="E55" s="99" t="s">
        <v>394</v>
      </c>
      <c r="F55" s="99">
        <v>6.21</v>
      </c>
      <c r="G55" s="99">
        <v>10.210000000000001</v>
      </c>
      <c r="XFD55" s="99">
        <f t="shared" si="0"/>
        <v>20.420000000000002</v>
      </c>
    </row>
    <row r="56" spans="2:7 16384:16384" ht="19.5" hidden="1" outlineLevel="1">
      <c r="B56" s="99">
        <v>3</v>
      </c>
      <c r="C56" s="99">
        <v>1</v>
      </c>
      <c r="D56" s="99">
        <v>1</v>
      </c>
      <c r="E56" s="99" t="s">
        <v>395</v>
      </c>
      <c r="F56" s="99">
        <v>19.86</v>
      </c>
      <c r="G56" s="99">
        <v>19.96</v>
      </c>
      <c r="XFD56" s="99">
        <f t="shared" si="0"/>
        <v>44.82</v>
      </c>
    </row>
    <row r="57" spans="2:7 16384:16384" ht="19.5" hidden="1" outlineLevel="1">
      <c r="B57" s="99">
        <v>2</v>
      </c>
      <c r="C57" s="99">
        <v>1</v>
      </c>
      <c r="D57" s="99">
        <v>1</v>
      </c>
      <c r="E57" s="99" t="s">
        <v>396</v>
      </c>
      <c r="F57" s="99">
        <v>4.63</v>
      </c>
      <c r="G57" s="99">
        <v>9.08</v>
      </c>
      <c r="XFD57" s="99">
        <f t="shared" si="0"/>
        <v>17.71</v>
      </c>
    </row>
    <row r="58" spans="2:7 16384:16384" ht="19.5" hidden="1" outlineLevel="1">
      <c r="B58" s="99">
        <v>2</v>
      </c>
      <c r="C58" s="99">
        <v>1</v>
      </c>
      <c r="D58" s="99">
        <v>1</v>
      </c>
      <c r="E58" s="99" t="s">
        <v>397</v>
      </c>
      <c r="F58" s="99">
        <v>4.01</v>
      </c>
      <c r="G58" s="99">
        <v>8.0399999999999991</v>
      </c>
      <c r="XFD58" s="99">
        <f t="shared" si="0"/>
        <v>16.049999999999997</v>
      </c>
    </row>
    <row r="59" spans="2:7 16384:16384" ht="19.5" hidden="1" outlineLevel="1">
      <c r="B59" s="99">
        <v>3</v>
      </c>
      <c r="C59" s="99">
        <v>1</v>
      </c>
      <c r="D59" s="99">
        <v>1</v>
      </c>
      <c r="E59" s="99" t="s">
        <v>286</v>
      </c>
      <c r="F59" s="99">
        <v>10</v>
      </c>
      <c r="G59" s="99">
        <v>14</v>
      </c>
      <c r="XFD59" s="99">
        <f t="shared" si="0"/>
        <v>29</v>
      </c>
    </row>
    <row r="60" spans="2:7 16384:16384" ht="19.5" hidden="1" outlineLevel="1">
      <c r="B60" s="99">
        <v>1</v>
      </c>
      <c r="C60" s="99">
        <v>4</v>
      </c>
      <c r="D60" s="99">
        <v>1</v>
      </c>
      <c r="E60" s="99" t="s">
        <v>282</v>
      </c>
      <c r="F60" s="99">
        <v>30.23</v>
      </c>
      <c r="G60" s="99">
        <v>22.11</v>
      </c>
      <c r="XFD60" s="99">
        <f t="shared" si="0"/>
        <v>58.34</v>
      </c>
    </row>
    <row r="61" spans="2:7 16384:16384" ht="19.5" hidden="1" outlineLevel="1">
      <c r="B61" s="99">
        <v>2</v>
      </c>
      <c r="C61" s="99">
        <v>1</v>
      </c>
      <c r="D61" s="99">
        <v>1</v>
      </c>
      <c r="E61" s="99" t="s">
        <v>398</v>
      </c>
      <c r="F61" s="99">
        <v>10.36</v>
      </c>
      <c r="G61" s="99">
        <v>16</v>
      </c>
      <c r="XFD61" s="99">
        <f t="shared" si="0"/>
        <v>30.36</v>
      </c>
    </row>
    <row r="62" spans="2:7 16384:16384" ht="19.5" hidden="1" outlineLevel="1">
      <c r="B62" s="99">
        <v>2</v>
      </c>
      <c r="C62" s="99">
        <v>2</v>
      </c>
      <c r="D62" s="99">
        <v>1</v>
      </c>
      <c r="E62" s="99" t="s">
        <v>399</v>
      </c>
      <c r="F62" s="99">
        <v>5.0999999999999996</v>
      </c>
      <c r="G62" s="99">
        <v>9.4</v>
      </c>
      <c r="XFD62" s="99">
        <f t="shared" si="0"/>
        <v>19.5</v>
      </c>
    </row>
    <row r="63" spans="2:7 16384:16384" ht="19.5" hidden="1" outlineLevel="1">
      <c r="B63" s="99">
        <v>2</v>
      </c>
      <c r="C63" s="99">
        <v>2</v>
      </c>
      <c r="D63" s="99">
        <v>1</v>
      </c>
      <c r="E63" s="99" t="s">
        <v>400</v>
      </c>
      <c r="F63" s="99">
        <v>3.4</v>
      </c>
      <c r="G63" s="99">
        <v>7.4</v>
      </c>
      <c r="XFD63" s="99">
        <f t="shared" si="0"/>
        <v>15.8</v>
      </c>
    </row>
    <row r="64" spans="2:7 16384:16384" ht="19.5" hidden="1" outlineLevel="1">
      <c r="B64" s="99">
        <v>2</v>
      </c>
      <c r="C64" s="99">
        <v>2</v>
      </c>
      <c r="D64" s="99">
        <v>1</v>
      </c>
      <c r="E64" s="99" t="s">
        <v>401</v>
      </c>
      <c r="F64" s="99">
        <v>3.63</v>
      </c>
      <c r="G64" s="99">
        <v>7.84</v>
      </c>
      <c r="XFD64" s="99">
        <f t="shared" si="0"/>
        <v>16.47</v>
      </c>
    </row>
    <row r="65" spans="2:7 16384:16384" ht="19.5" hidden="1" outlineLevel="1">
      <c r="B65" s="99">
        <v>2</v>
      </c>
      <c r="C65" s="99">
        <v>2</v>
      </c>
      <c r="D65" s="99">
        <v>1</v>
      </c>
      <c r="E65" s="99" t="s">
        <v>402</v>
      </c>
      <c r="F65" s="99">
        <v>3.64</v>
      </c>
      <c r="G65" s="99">
        <v>7.86</v>
      </c>
      <c r="XFD65" s="99">
        <f t="shared" si="0"/>
        <v>16.5</v>
      </c>
    </row>
    <row r="66" spans="2:7 16384:16384" ht="19.5" hidden="1" outlineLevel="1">
      <c r="B66" s="99">
        <v>2</v>
      </c>
      <c r="C66" s="99">
        <v>2</v>
      </c>
      <c r="D66" s="99">
        <v>1</v>
      </c>
      <c r="E66" s="99" t="s">
        <v>403</v>
      </c>
      <c r="F66" s="99">
        <v>3.4</v>
      </c>
      <c r="G66" s="99">
        <v>7.4</v>
      </c>
      <c r="XFD66" s="99">
        <f t="shared" si="0"/>
        <v>15.8</v>
      </c>
    </row>
    <row r="67" spans="2:7 16384:16384" ht="19.5" hidden="1" outlineLevel="1">
      <c r="B67" s="99">
        <v>2</v>
      </c>
      <c r="C67" s="99">
        <v>2</v>
      </c>
      <c r="D67" s="99">
        <v>1</v>
      </c>
      <c r="E67" s="99" t="s">
        <v>404</v>
      </c>
      <c r="F67" s="99">
        <v>10.5</v>
      </c>
      <c r="G67" s="99">
        <v>14.2</v>
      </c>
      <c r="XFD67" s="99">
        <f t="shared" si="0"/>
        <v>29.7</v>
      </c>
    </row>
    <row r="68" spans="2:7 16384:16384" ht="19.5" hidden="1" outlineLevel="1">
      <c r="B68" s="99">
        <v>2</v>
      </c>
      <c r="C68" s="99">
        <v>2</v>
      </c>
      <c r="D68" s="99">
        <v>1</v>
      </c>
      <c r="E68" s="99" t="s">
        <v>405</v>
      </c>
      <c r="F68" s="99">
        <v>10.5</v>
      </c>
      <c r="G68" s="99">
        <v>14.2</v>
      </c>
      <c r="XFD68" s="99">
        <f>SUM(B68:XFC68)</f>
        <v>29.7</v>
      </c>
    </row>
    <row r="69" spans="2:7 16384:16384" ht="19.5" hidden="1" outlineLevel="1">
      <c r="B69" s="99">
        <v>2</v>
      </c>
      <c r="C69" s="99">
        <v>2</v>
      </c>
      <c r="D69" s="99">
        <v>1</v>
      </c>
      <c r="E69" s="99" t="s">
        <v>283</v>
      </c>
      <c r="F69" s="99">
        <v>3.9</v>
      </c>
      <c r="G69" s="99">
        <v>8.1999999999999993</v>
      </c>
    </row>
    <row r="70" spans="2:7 16384:16384" ht="19.5" hidden="1" outlineLevel="1">
      <c r="B70" s="99">
        <v>2</v>
      </c>
      <c r="C70" s="99">
        <v>2</v>
      </c>
      <c r="D70" s="99">
        <v>1</v>
      </c>
      <c r="E70" s="99" t="s">
        <v>284</v>
      </c>
      <c r="F70" s="99">
        <v>3.4</v>
      </c>
      <c r="G70" s="99">
        <v>7.4</v>
      </c>
    </row>
    <row r="71" spans="2:7 16384:16384" ht="19.5" hidden="1" outlineLevel="1">
      <c r="B71" s="99">
        <v>2</v>
      </c>
      <c r="C71" s="99">
        <v>2</v>
      </c>
      <c r="D71" s="99">
        <v>1</v>
      </c>
      <c r="E71" s="99" t="s">
        <v>285</v>
      </c>
      <c r="F71" s="99">
        <v>3.4</v>
      </c>
      <c r="G71" s="99">
        <v>7.4</v>
      </c>
    </row>
    <row r="72" spans="2:7 16384:16384" ht="19.5" hidden="1" outlineLevel="1">
      <c r="B72" s="99" t="s">
        <v>134</v>
      </c>
      <c r="F72" s="99">
        <v>414.45</v>
      </c>
      <c r="G72" s="99">
        <v>520.09</v>
      </c>
    </row>
    <row r="73" spans="2:7 16384:16384" ht="19.5" hidden="1" outlineLevel="1"/>
    <row r="74" spans="2:7 16384:16384" ht="19.5" hidden="1" outlineLevel="1"/>
    <row r="75" spans="2:7 16384:16384" ht="19.5" hidden="1" outlineLevel="1"/>
    <row r="76" spans="2:7 16384:16384" ht="19.5" hidden="1" outlineLevel="1"/>
    <row r="77" spans="2:7 16384:16384" ht="19.5" hidden="1" outlineLevel="1"/>
    <row r="78" spans="2:7 16384:16384" ht="19.5" hidden="1" outlineLevel="1"/>
    <row r="79" spans="2:7 16384:16384" ht="19.5" hidden="1" outlineLevel="1"/>
    <row r="80" spans="2:7 16384:16384" ht="19.5" hidden="1" outlineLevel="1">
      <c r="XFD80" s="99">
        <f t="shared" si="0"/>
        <v>0</v>
      </c>
    </row>
    <row r="81" spans="2:7" ht="19.5" collapsed="1"/>
    <row r="82" spans="2:7" ht="19.5">
      <c r="B82" s="100" t="s">
        <v>144</v>
      </c>
      <c r="C82" s="101"/>
      <c r="D82" s="101"/>
      <c r="E82" s="101"/>
      <c r="F82" s="102"/>
      <c r="G82" s="103"/>
    </row>
    <row r="83" spans="2:7" ht="19.5" hidden="1" outlineLevel="1">
      <c r="B83" s="99" t="s">
        <v>119</v>
      </c>
      <c r="C83" s="99" t="s">
        <v>26</v>
      </c>
      <c r="D83" s="99" t="s">
        <v>114</v>
      </c>
      <c r="E83" s="99" t="s">
        <v>145</v>
      </c>
    </row>
    <row r="84" spans="2:7" ht="19.5" hidden="1" outlineLevel="1">
      <c r="B84" s="99" t="s">
        <v>147</v>
      </c>
      <c r="C84" s="99">
        <v>4</v>
      </c>
      <c r="D84" s="99">
        <v>0.6</v>
      </c>
      <c r="E84" s="99">
        <v>3.36</v>
      </c>
    </row>
    <row r="85" spans="2:7" ht="19.5" hidden="1" outlineLevel="1">
      <c r="B85" s="99" t="s">
        <v>146</v>
      </c>
      <c r="C85" s="99">
        <v>1</v>
      </c>
      <c r="D85" s="99">
        <v>0.7</v>
      </c>
      <c r="E85" s="99">
        <v>0.98</v>
      </c>
    </row>
    <row r="86" spans="2:7" ht="19.5" hidden="1" outlineLevel="1">
      <c r="B86" s="99" t="s">
        <v>247</v>
      </c>
      <c r="C86" s="99">
        <v>4</v>
      </c>
      <c r="D86" s="99">
        <v>1</v>
      </c>
      <c r="E86" s="99">
        <v>5.6</v>
      </c>
    </row>
    <row r="87" spans="2:7" ht="19.5" hidden="1" outlineLevel="1">
      <c r="B87" s="99" t="s">
        <v>290</v>
      </c>
      <c r="C87" s="99">
        <v>2</v>
      </c>
      <c r="D87" s="99">
        <v>1</v>
      </c>
      <c r="E87" s="99">
        <v>2.8</v>
      </c>
    </row>
    <row r="88" spans="2:7" ht="19.5" hidden="1" outlineLevel="1">
      <c r="B88" s="99" t="s">
        <v>289</v>
      </c>
      <c r="C88" s="99">
        <v>9</v>
      </c>
      <c r="D88" s="99">
        <v>1.2</v>
      </c>
      <c r="E88" s="99">
        <v>15.12</v>
      </c>
    </row>
    <row r="89" spans="2:7" ht="19.5" hidden="1" outlineLevel="1">
      <c r="B89" s="99" t="s">
        <v>287</v>
      </c>
      <c r="C89" s="99">
        <v>1</v>
      </c>
      <c r="D89" s="99">
        <v>1.6</v>
      </c>
      <c r="E89" s="99">
        <v>2.2400000000000002</v>
      </c>
    </row>
    <row r="90" spans="2:7" ht="19.5" hidden="1" outlineLevel="1">
      <c r="B90" s="99" t="s">
        <v>288</v>
      </c>
      <c r="C90" s="99">
        <v>1</v>
      </c>
      <c r="D90" s="99">
        <v>2.7</v>
      </c>
      <c r="E90" s="99">
        <v>3.78</v>
      </c>
    </row>
    <row r="91" spans="2:7" ht="19.5" hidden="1" outlineLevel="1">
      <c r="B91" s="99" t="s">
        <v>361</v>
      </c>
      <c r="E91" s="99">
        <v>33.880000000000003</v>
      </c>
    </row>
    <row r="92" spans="2:7" ht="19.5" hidden="1" outlineLevel="1"/>
    <row r="93" spans="2:7" ht="19.5" hidden="1" outlineLevel="1"/>
    <row r="94" spans="2:7" ht="19.5" hidden="1" outlineLevel="1"/>
    <row r="95" spans="2:7" ht="19.5" hidden="1" outlineLevel="1"/>
    <row r="96" spans="2:7" ht="19.5" hidden="1" outlineLevel="1"/>
    <row r="97" spans="2:7" ht="19.5" hidden="1" outlineLevel="1"/>
    <row r="98" spans="2:7" ht="19.5" hidden="1" outlineLevel="1"/>
    <row r="99" spans="2:7" ht="19.5" collapsed="1"/>
    <row r="100" spans="2:7" ht="19.5">
      <c r="B100" s="100" t="s">
        <v>148</v>
      </c>
      <c r="C100" s="101"/>
      <c r="D100" s="101"/>
      <c r="E100" s="101"/>
      <c r="F100" s="102"/>
      <c r="G100" s="103"/>
    </row>
    <row r="101" spans="2:7" ht="19.5" hidden="1" outlineLevel="1">
      <c r="B101" s="99" t="s">
        <v>119</v>
      </c>
      <c r="C101" s="99" t="s">
        <v>114</v>
      </c>
      <c r="D101" s="99" t="s">
        <v>115</v>
      </c>
      <c r="E101" s="99" t="s">
        <v>116</v>
      </c>
      <c r="F101" s="99" t="s">
        <v>125</v>
      </c>
      <c r="G101" s="99" t="s">
        <v>34</v>
      </c>
    </row>
    <row r="102" spans="2:7" ht="19.5" hidden="1" outlineLevel="1">
      <c r="B102" s="99" t="s">
        <v>147</v>
      </c>
      <c r="C102" s="99">
        <v>0.6</v>
      </c>
      <c r="D102" s="99">
        <v>0.5</v>
      </c>
      <c r="E102" s="99">
        <v>1.2</v>
      </c>
      <c r="F102" s="99">
        <v>4</v>
      </c>
      <c r="G102" s="99" t="s">
        <v>340</v>
      </c>
    </row>
    <row r="103" spans="2:7" ht="19.5" hidden="1" outlineLevel="1">
      <c r="B103" s="99" t="s">
        <v>146</v>
      </c>
      <c r="C103" s="99">
        <v>0.7</v>
      </c>
      <c r="D103" s="99">
        <v>0.7</v>
      </c>
      <c r="E103" s="99">
        <v>0.49</v>
      </c>
      <c r="F103" s="99">
        <v>1</v>
      </c>
      <c r="G103" s="99" t="s">
        <v>356</v>
      </c>
    </row>
    <row r="104" spans="2:7" ht="19.5" hidden="1" outlineLevel="1">
      <c r="B104" s="99" t="s">
        <v>247</v>
      </c>
      <c r="C104" s="99">
        <v>1</v>
      </c>
      <c r="D104" s="99">
        <v>0.7</v>
      </c>
      <c r="E104" s="99">
        <v>2.8</v>
      </c>
      <c r="F104" s="99">
        <v>4</v>
      </c>
      <c r="G104" s="99" t="s">
        <v>292</v>
      </c>
    </row>
    <row r="105" spans="2:7" ht="19.5" hidden="1" outlineLevel="1">
      <c r="B105" s="99" t="s">
        <v>290</v>
      </c>
      <c r="C105" s="99">
        <v>1</v>
      </c>
      <c r="D105" s="99">
        <v>0.5</v>
      </c>
      <c r="E105" s="99">
        <v>1</v>
      </c>
      <c r="F105" s="99">
        <v>2</v>
      </c>
      <c r="G105" s="99" t="s">
        <v>340</v>
      </c>
    </row>
    <row r="106" spans="2:7" ht="19.5" hidden="1" outlineLevel="1">
      <c r="B106" s="99" t="s">
        <v>289</v>
      </c>
      <c r="C106" s="99">
        <v>1.2</v>
      </c>
      <c r="D106" s="99">
        <v>0.6</v>
      </c>
      <c r="E106" s="99">
        <v>6.48</v>
      </c>
      <c r="F106" s="99">
        <v>9</v>
      </c>
      <c r="G106" s="99" t="s">
        <v>437</v>
      </c>
    </row>
    <row r="107" spans="2:7" ht="19.5" hidden="1" outlineLevel="1">
      <c r="B107" s="99" t="s">
        <v>287</v>
      </c>
      <c r="C107" s="99">
        <v>1.6</v>
      </c>
      <c r="D107" s="99">
        <v>2.2999999999999998</v>
      </c>
      <c r="E107" s="99">
        <v>3.68</v>
      </c>
      <c r="F107" s="99">
        <v>1</v>
      </c>
      <c r="G107" s="99" t="s">
        <v>416</v>
      </c>
    </row>
    <row r="108" spans="2:7" ht="19.5" hidden="1" outlineLevel="1">
      <c r="B108" s="99" t="s">
        <v>288</v>
      </c>
      <c r="C108" s="99">
        <v>2.7</v>
      </c>
      <c r="D108" s="99">
        <v>2.2999999999999998</v>
      </c>
      <c r="E108" s="99">
        <v>6.21</v>
      </c>
      <c r="F108" s="99">
        <v>1</v>
      </c>
      <c r="G108" s="99" t="s">
        <v>417</v>
      </c>
    </row>
    <row r="109" spans="2:7" ht="19.5" hidden="1" outlineLevel="1"/>
    <row r="110" spans="2:7" ht="19.5" hidden="1" outlineLevel="1"/>
    <row r="111" spans="2:7" ht="19.5" hidden="1" outlineLevel="1"/>
    <row r="112" spans="2:7" ht="19.5" hidden="1" outlineLevel="1"/>
    <row r="113" spans="2:7" ht="19.5" hidden="1" outlineLevel="1"/>
    <row r="114" spans="2:7" ht="19.5" hidden="1" outlineLevel="1"/>
    <row r="115" spans="2:7" ht="19.5" hidden="1" outlineLevel="1"/>
    <row r="116" spans="2:7" ht="19.5" hidden="1" outlineLevel="1"/>
    <row r="117" spans="2:7" ht="19.5" hidden="1" outlineLevel="1"/>
    <row r="118" spans="2:7" ht="19.5" hidden="1" outlineLevel="1"/>
    <row r="119" spans="2:7" ht="19.5" hidden="1" outlineLevel="1"/>
    <row r="120" spans="2:7" ht="19.5" hidden="1" outlineLevel="1"/>
    <row r="121" spans="2:7" ht="19.5" hidden="1" outlineLevel="1"/>
    <row r="122" spans="2:7" ht="19.5" hidden="1" outlineLevel="1"/>
    <row r="123" spans="2:7" ht="19.5" hidden="1" outlineLevel="1"/>
    <row r="124" spans="2:7" ht="19.5" collapsed="1"/>
    <row r="125" spans="2:7" ht="19.5">
      <c r="B125" s="100" t="s">
        <v>323</v>
      </c>
      <c r="C125" s="101"/>
      <c r="D125" s="101"/>
      <c r="E125" s="101"/>
      <c r="F125" s="102"/>
      <c r="G125" s="103"/>
    </row>
    <row r="126" spans="2:7" ht="19.5" hidden="1" outlineLevel="1">
      <c r="B126" s="99" t="s">
        <v>124</v>
      </c>
      <c r="C126" s="99" t="s">
        <v>114</v>
      </c>
      <c r="D126" s="99" t="s">
        <v>115</v>
      </c>
      <c r="E126" s="99" t="s">
        <v>116</v>
      </c>
      <c r="F126" s="99" t="s">
        <v>125</v>
      </c>
      <c r="G126" s="99" t="s">
        <v>34</v>
      </c>
    </row>
    <row r="127" spans="2:7" ht="19.5" hidden="1" outlineLevel="1">
      <c r="B127" s="99" t="s">
        <v>137</v>
      </c>
      <c r="C127" s="99">
        <v>0.6</v>
      </c>
      <c r="D127" s="99">
        <v>1.6</v>
      </c>
      <c r="E127" s="99">
        <v>5.76</v>
      </c>
      <c r="F127" s="99">
        <v>6</v>
      </c>
      <c r="G127" s="99" t="s">
        <v>406</v>
      </c>
    </row>
    <row r="128" spans="2:7" ht="19.5" hidden="1" outlineLevel="1">
      <c r="B128" s="99" t="s">
        <v>138</v>
      </c>
      <c r="C128" s="99">
        <v>0.7</v>
      </c>
      <c r="D128" s="99">
        <v>0.7</v>
      </c>
      <c r="E128" s="99">
        <v>0.49</v>
      </c>
      <c r="F128" s="99">
        <v>1</v>
      </c>
      <c r="G128" s="99" t="s">
        <v>324</v>
      </c>
    </row>
    <row r="129" spans="2:7" ht="19.5" hidden="1" outlineLevel="1">
      <c r="B129" s="99" t="s">
        <v>139</v>
      </c>
      <c r="C129" s="99">
        <v>0.8</v>
      </c>
      <c r="D129" s="99">
        <v>2.1</v>
      </c>
      <c r="E129" s="99">
        <v>1.68</v>
      </c>
      <c r="F129" s="99">
        <v>1</v>
      </c>
      <c r="G129" s="99" t="s">
        <v>325</v>
      </c>
    </row>
    <row r="130" spans="2:7" ht="19.5" hidden="1" outlineLevel="1">
      <c r="B130" s="99" t="s">
        <v>140</v>
      </c>
      <c r="C130" s="99">
        <v>0.8</v>
      </c>
      <c r="D130" s="99">
        <v>2.1</v>
      </c>
      <c r="E130" s="99">
        <v>10.08</v>
      </c>
      <c r="F130" s="99">
        <v>6</v>
      </c>
      <c r="G130" s="99" t="s">
        <v>326</v>
      </c>
    </row>
    <row r="131" spans="2:7" ht="19.5" hidden="1" outlineLevel="1">
      <c r="B131" s="99" t="s">
        <v>141</v>
      </c>
      <c r="C131" s="99">
        <v>0.9</v>
      </c>
      <c r="D131" s="99">
        <v>2.1</v>
      </c>
      <c r="E131" s="99">
        <v>11.34</v>
      </c>
      <c r="F131" s="99">
        <v>6</v>
      </c>
      <c r="G131" s="99" t="s">
        <v>327</v>
      </c>
    </row>
    <row r="132" spans="2:7" ht="19.5" hidden="1" outlineLevel="1">
      <c r="B132" s="99" t="s">
        <v>142</v>
      </c>
      <c r="C132" s="99">
        <v>0.7</v>
      </c>
      <c r="D132" s="99">
        <v>2.1</v>
      </c>
      <c r="E132" s="99">
        <v>2.94</v>
      </c>
      <c r="F132" s="99">
        <v>2</v>
      </c>
      <c r="G132" s="99" t="s">
        <v>433</v>
      </c>
    </row>
    <row r="133" spans="2:7" ht="19.5" hidden="1" outlineLevel="1">
      <c r="B133" s="99" t="s">
        <v>143</v>
      </c>
      <c r="C133" s="99">
        <v>0.9</v>
      </c>
      <c r="D133" s="99">
        <v>2.1</v>
      </c>
      <c r="E133" s="99">
        <v>9.4499999999999993</v>
      </c>
      <c r="F133" s="99">
        <v>5</v>
      </c>
      <c r="G133" s="99" t="s">
        <v>436</v>
      </c>
    </row>
    <row r="134" spans="2:7" ht="19.5" hidden="1" outlineLevel="1">
      <c r="B134" s="99" t="s">
        <v>183</v>
      </c>
      <c r="C134" s="99">
        <v>0.9</v>
      </c>
      <c r="D134" s="99">
        <v>2.1</v>
      </c>
      <c r="E134" s="99">
        <v>7.56</v>
      </c>
      <c r="F134" s="99">
        <v>4</v>
      </c>
      <c r="G134" s="99" t="s">
        <v>357</v>
      </c>
    </row>
    <row r="135" spans="2:7" ht="19.5" hidden="1" outlineLevel="1">
      <c r="B135" s="99" t="s">
        <v>185</v>
      </c>
      <c r="C135" s="99">
        <v>0.9</v>
      </c>
      <c r="D135" s="99">
        <v>2.1</v>
      </c>
      <c r="E135" s="99">
        <v>5.67</v>
      </c>
      <c r="F135" s="99">
        <v>3</v>
      </c>
      <c r="G135" s="99" t="s">
        <v>407</v>
      </c>
    </row>
    <row r="136" spans="2:7" ht="19.5" hidden="1" outlineLevel="1">
      <c r="B136" s="99" t="s">
        <v>184</v>
      </c>
      <c r="C136" s="99">
        <v>1</v>
      </c>
      <c r="D136" s="99">
        <v>2.4</v>
      </c>
      <c r="E136" s="99">
        <v>2.4</v>
      </c>
      <c r="F136" s="99">
        <v>1</v>
      </c>
      <c r="G136" s="99" t="s">
        <v>362</v>
      </c>
    </row>
    <row r="137" spans="2:7" ht="19.5" hidden="1" outlineLevel="1">
      <c r="B137" s="99" t="s">
        <v>358</v>
      </c>
      <c r="C137" s="99">
        <v>1.2</v>
      </c>
      <c r="D137" s="99">
        <v>2.1</v>
      </c>
      <c r="E137" s="99">
        <v>7.56</v>
      </c>
      <c r="F137" s="99">
        <v>3</v>
      </c>
      <c r="G137" s="99" t="s">
        <v>434</v>
      </c>
    </row>
    <row r="138" spans="2:7" ht="19.5" hidden="1" outlineLevel="1">
      <c r="B138" s="99" t="s">
        <v>359</v>
      </c>
      <c r="C138" s="99">
        <v>1.2</v>
      </c>
      <c r="D138" s="99">
        <v>2.1</v>
      </c>
      <c r="E138" s="99">
        <v>2.52</v>
      </c>
      <c r="F138" s="99">
        <v>1</v>
      </c>
      <c r="G138" s="99" t="s">
        <v>435</v>
      </c>
    </row>
    <row r="139" spans="2:7" ht="19.5" hidden="1" outlineLevel="1">
      <c r="B139" s="99" t="s">
        <v>360</v>
      </c>
      <c r="C139" s="99">
        <v>1.5</v>
      </c>
      <c r="D139" s="99">
        <v>2.5</v>
      </c>
      <c r="E139" s="99">
        <v>3.75</v>
      </c>
      <c r="F139" s="99">
        <v>1</v>
      </c>
      <c r="G139" s="99" t="s">
        <v>408</v>
      </c>
    </row>
    <row r="140" spans="2:7" ht="19.5" hidden="1" outlineLevel="1">
      <c r="B140" s="99" t="s">
        <v>363</v>
      </c>
      <c r="C140" s="99">
        <v>2</v>
      </c>
      <c r="D140" s="99">
        <v>2.5</v>
      </c>
      <c r="E140" s="99">
        <v>5</v>
      </c>
      <c r="F140" s="99">
        <v>1</v>
      </c>
      <c r="G140" s="99" t="s">
        <v>409</v>
      </c>
    </row>
    <row r="141" spans="2:7" ht="19.5" hidden="1" outlineLevel="1">
      <c r="B141" s="99" t="s">
        <v>376</v>
      </c>
      <c r="C141" s="99">
        <v>1.1000000000000001</v>
      </c>
      <c r="D141" s="99">
        <v>2.1</v>
      </c>
      <c r="E141" s="99">
        <v>6.93</v>
      </c>
      <c r="F141" s="99">
        <v>3</v>
      </c>
      <c r="G141" s="99" t="s">
        <v>414</v>
      </c>
    </row>
    <row r="142" spans="2:7" ht="19.5" hidden="1" outlineLevel="1"/>
    <row r="143" spans="2:7" ht="19.5" hidden="1" outlineLevel="1"/>
    <row r="144" spans="2:7" ht="19.5" collapsed="1"/>
    <row r="145" spans="2:7" ht="19.5">
      <c r="B145" s="100" t="s">
        <v>339</v>
      </c>
      <c r="C145" s="101"/>
      <c r="D145" s="101"/>
      <c r="E145" s="101"/>
      <c r="F145" s="102"/>
      <c r="G145" s="103"/>
    </row>
    <row r="146" spans="2:7" ht="19.5" hidden="1" outlineLevel="1">
      <c r="B146" s="99" t="s">
        <v>113</v>
      </c>
      <c r="C146" s="99" t="s">
        <v>116</v>
      </c>
    </row>
    <row r="147" spans="2:7" ht="19.5" hidden="1" outlineLevel="1">
      <c r="B147" s="99" t="s">
        <v>377</v>
      </c>
      <c r="C147" s="99">
        <v>9.3000000000000007</v>
      </c>
    </row>
    <row r="148" spans="2:7" ht="19.5" hidden="1" outlineLevel="1">
      <c r="B148" s="99" t="s">
        <v>378</v>
      </c>
      <c r="C148" s="99">
        <v>34.770000000000003</v>
      </c>
    </row>
    <row r="149" spans="2:7" ht="19.5" hidden="1" outlineLevel="1">
      <c r="B149" s="99" t="s">
        <v>379</v>
      </c>
      <c r="C149" s="99">
        <v>17.100000000000001</v>
      </c>
    </row>
    <row r="150" spans="2:7" ht="19.5" hidden="1" outlineLevel="1">
      <c r="B150" s="99" t="s">
        <v>380</v>
      </c>
      <c r="C150" s="99">
        <v>7.18</v>
      </c>
    </row>
    <row r="151" spans="2:7" ht="19.5" hidden="1" outlineLevel="1">
      <c r="B151" s="99" t="s">
        <v>381</v>
      </c>
      <c r="C151" s="99">
        <v>5.6</v>
      </c>
    </row>
    <row r="152" spans="2:7" ht="19.5" hidden="1" outlineLevel="1">
      <c r="B152" s="99" t="s">
        <v>279</v>
      </c>
      <c r="C152" s="99">
        <v>2.5099999999999998</v>
      </c>
    </row>
    <row r="153" spans="2:7" ht="19.5" hidden="1" outlineLevel="1">
      <c r="B153" s="99" t="s">
        <v>382</v>
      </c>
      <c r="C153" s="99">
        <v>8.7100000000000009</v>
      </c>
    </row>
    <row r="154" spans="2:7" ht="19.5" hidden="1" outlineLevel="1">
      <c r="B154" s="99" t="s">
        <v>383</v>
      </c>
      <c r="C154" s="99">
        <v>9.9</v>
      </c>
    </row>
    <row r="155" spans="2:7" ht="19.5" hidden="1" outlineLevel="1">
      <c r="B155" s="99" t="s">
        <v>280</v>
      </c>
      <c r="C155" s="99">
        <v>26.76</v>
      </c>
    </row>
    <row r="156" spans="2:7" ht="19.5" hidden="1" outlineLevel="1">
      <c r="B156" s="99" t="s">
        <v>384</v>
      </c>
      <c r="C156" s="99">
        <v>14.7</v>
      </c>
    </row>
    <row r="157" spans="2:7" ht="19.5" hidden="1" outlineLevel="1">
      <c r="B157" s="99" t="s">
        <v>385</v>
      </c>
      <c r="C157" s="99">
        <v>2.5499999999999998</v>
      </c>
    </row>
    <row r="158" spans="2:7" ht="19.5" hidden="1" outlineLevel="1">
      <c r="B158" s="99" t="s">
        <v>386</v>
      </c>
      <c r="C158" s="99">
        <v>2</v>
      </c>
    </row>
    <row r="159" spans="2:7" ht="19.5" hidden="1" outlineLevel="1">
      <c r="B159" s="99" t="s">
        <v>387</v>
      </c>
      <c r="C159" s="99">
        <v>9.31</v>
      </c>
    </row>
    <row r="160" spans="2:7" ht="19.5" hidden="1" outlineLevel="1">
      <c r="B160" s="99" t="s">
        <v>281</v>
      </c>
      <c r="C160" s="99">
        <v>19</v>
      </c>
    </row>
    <row r="161" spans="2:3" ht="19.5" hidden="1" outlineLevel="1">
      <c r="B161" s="99" t="s">
        <v>388</v>
      </c>
      <c r="C161" s="99">
        <v>42.63</v>
      </c>
    </row>
    <row r="162" spans="2:3" ht="19.5" hidden="1" outlineLevel="1">
      <c r="B162" s="99" t="s">
        <v>389</v>
      </c>
      <c r="C162" s="99">
        <v>12.55</v>
      </c>
    </row>
    <row r="163" spans="2:3" ht="19.5" hidden="1" outlineLevel="1">
      <c r="B163" s="99" t="s">
        <v>390</v>
      </c>
      <c r="C163" s="99">
        <v>6.44</v>
      </c>
    </row>
    <row r="164" spans="2:3" ht="19.5" hidden="1" outlineLevel="1">
      <c r="B164" s="99" t="s">
        <v>391</v>
      </c>
      <c r="C164" s="99">
        <v>31</v>
      </c>
    </row>
    <row r="165" spans="2:3" ht="19.5" hidden="1" outlineLevel="1">
      <c r="B165" s="99" t="s">
        <v>392</v>
      </c>
      <c r="C165" s="99">
        <v>6.3</v>
      </c>
    </row>
    <row r="166" spans="2:3" ht="19.5" hidden="1" outlineLevel="1">
      <c r="B166" s="99" t="s">
        <v>393</v>
      </c>
      <c r="C166" s="99">
        <v>10</v>
      </c>
    </row>
    <row r="167" spans="2:3" ht="19.5" hidden="1" outlineLevel="1">
      <c r="B167" s="99" t="s">
        <v>394</v>
      </c>
      <c r="C167" s="99">
        <v>6.21</v>
      </c>
    </row>
    <row r="168" spans="2:3" ht="19.5" hidden="1" outlineLevel="1">
      <c r="B168" s="99" t="s">
        <v>395</v>
      </c>
      <c r="C168" s="99">
        <v>19.86</v>
      </c>
    </row>
    <row r="169" spans="2:3" ht="19.5" hidden="1" outlineLevel="1">
      <c r="B169" s="99" t="s">
        <v>396</v>
      </c>
      <c r="C169" s="99">
        <v>4.63</v>
      </c>
    </row>
    <row r="170" spans="2:3" ht="19.5" hidden="1" outlineLevel="1">
      <c r="B170" s="99" t="s">
        <v>397</v>
      </c>
      <c r="C170" s="99">
        <v>4.01</v>
      </c>
    </row>
    <row r="171" spans="2:3" ht="19.5" hidden="1" outlineLevel="1">
      <c r="B171" s="99" t="s">
        <v>286</v>
      </c>
      <c r="C171" s="99">
        <v>10</v>
      </c>
    </row>
    <row r="172" spans="2:3" ht="19.5" hidden="1" outlineLevel="1">
      <c r="B172" s="99" t="s">
        <v>282</v>
      </c>
      <c r="C172" s="99">
        <v>30.23</v>
      </c>
    </row>
    <row r="173" spans="2:3" ht="19.5" hidden="1" outlineLevel="1">
      <c r="B173" s="99" t="s">
        <v>398</v>
      </c>
      <c r="C173" s="99">
        <v>10.36</v>
      </c>
    </row>
    <row r="174" spans="2:3" ht="19.5" hidden="1" outlineLevel="1">
      <c r="B174" s="99" t="s">
        <v>399</v>
      </c>
      <c r="C174" s="99">
        <v>5.0999999999999996</v>
      </c>
    </row>
    <row r="175" spans="2:3" ht="19.5" hidden="1" outlineLevel="1">
      <c r="B175" s="99" t="s">
        <v>400</v>
      </c>
      <c r="C175" s="99">
        <v>3.4</v>
      </c>
    </row>
    <row r="176" spans="2:3" ht="19.5" hidden="1" outlineLevel="1">
      <c r="B176" s="99" t="s">
        <v>401</v>
      </c>
      <c r="C176" s="99">
        <v>3.63</v>
      </c>
    </row>
    <row r="177" spans="2:3" ht="19.5" hidden="1" outlineLevel="1">
      <c r="B177" s="99" t="s">
        <v>402</v>
      </c>
      <c r="C177" s="99">
        <v>3.64</v>
      </c>
    </row>
    <row r="178" spans="2:3" ht="19.5" hidden="1" outlineLevel="1">
      <c r="B178" s="99" t="s">
        <v>403</v>
      </c>
      <c r="C178" s="99">
        <v>3.4</v>
      </c>
    </row>
    <row r="179" spans="2:3" ht="19.5" hidden="1" outlineLevel="1">
      <c r="B179" s="99" t="s">
        <v>404</v>
      </c>
      <c r="C179" s="99">
        <v>10.5</v>
      </c>
    </row>
    <row r="180" spans="2:3" ht="19.5" hidden="1" outlineLevel="1">
      <c r="B180" s="99" t="s">
        <v>405</v>
      </c>
      <c r="C180" s="99">
        <v>10.5</v>
      </c>
    </row>
    <row r="181" spans="2:3" ht="19.5" hidden="1" outlineLevel="1">
      <c r="B181" s="99" t="s">
        <v>283</v>
      </c>
      <c r="C181" s="99">
        <v>3.9</v>
      </c>
    </row>
    <row r="182" spans="2:3" ht="19.5" hidden="1" outlineLevel="1">
      <c r="B182" s="99" t="s">
        <v>284</v>
      </c>
      <c r="C182" s="99">
        <v>3.4</v>
      </c>
    </row>
    <row r="183" spans="2:3" ht="19.5" hidden="1" outlineLevel="1">
      <c r="B183" s="99" t="s">
        <v>285</v>
      </c>
      <c r="C183" s="99">
        <v>3.4</v>
      </c>
    </row>
    <row r="184" spans="2:3" ht="19.5" hidden="1" outlineLevel="1">
      <c r="B184" s="99" t="s">
        <v>410</v>
      </c>
      <c r="C184" s="99">
        <v>414.45</v>
      </c>
    </row>
    <row r="185" spans="2:3" ht="19.5" hidden="1" outlineLevel="1"/>
    <row r="186" spans="2:3" ht="19.5" hidden="1" outlineLevel="1"/>
    <row r="187" spans="2:3" ht="19.5" hidden="1" outlineLevel="1"/>
    <row r="188" spans="2:3" ht="19.5" hidden="1" outlineLevel="1"/>
    <row r="189" spans="2:3" ht="19.5" hidden="1" outlineLevel="1"/>
    <row r="190" spans="2:3" ht="19.5" hidden="1" outlineLevel="1"/>
    <row r="191" spans="2:3" ht="19.5" hidden="1" outlineLevel="1"/>
    <row r="192" spans="2:3" ht="19.5" hidden="1" outlineLevel="1"/>
    <row r="193" spans="2:7" ht="19.5" hidden="1" outlineLevel="1"/>
    <row r="194" spans="2:7" ht="19.5" collapsed="1"/>
    <row r="195" spans="2:7" ht="19.5">
      <c r="B195" s="100" t="s">
        <v>186</v>
      </c>
      <c r="C195" s="101"/>
      <c r="D195" s="101"/>
      <c r="E195" s="101"/>
      <c r="F195" s="102"/>
      <c r="G195" s="103"/>
    </row>
    <row r="196" spans="2:7" outlineLevel="1">
      <c r="B196" s="99" t="s">
        <v>113</v>
      </c>
      <c r="C196" s="99" t="s">
        <v>116</v>
      </c>
    </row>
    <row r="197" spans="2:7" outlineLevel="1">
      <c r="B197" s="99" t="s">
        <v>377</v>
      </c>
      <c r="C197" s="99">
        <v>9.3000000000000007</v>
      </c>
    </row>
    <row r="198" spans="2:7" outlineLevel="1">
      <c r="B198" s="99" t="s">
        <v>378</v>
      </c>
      <c r="C198" s="99">
        <v>34.770000000000003</v>
      </c>
    </row>
    <row r="199" spans="2:7" outlineLevel="1">
      <c r="B199" s="99" t="s">
        <v>379</v>
      </c>
      <c r="C199" s="99">
        <v>17.100000000000001</v>
      </c>
    </row>
    <row r="200" spans="2:7" ht="19.5" outlineLevel="1">
      <c r="B200" s="99" t="s">
        <v>380</v>
      </c>
      <c r="C200" s="99">
        <v>7.18</v>
      </c>
    </row>
    <row r="201" spans="2:7" ht="19.5" outlineLevel="1">
      <c r="B201" s="99" t="s">
        <v>381</v>
      </c>
      <c r="C201" s="99">
        <v>5.6</v>
      </c>
    </row>
    <row r="202" spans="2:7" ht="19.5" outlineLevel="1">
      <c r="B202" s="99" t="s">
        <v>279</v>
      </c>
      <c r="C202" s="99">
        <v>2.5099999999999998</v>
      </c>
    </row>
    <row r="203" spans="2:7" ht="19.5" outlineLevel="1">
      <c r="B203" s="99" t="s">
        <v>382</v>
      </c>
      <c r="C203" s="99">
        <v>8.7100000000000009</v>
      </c>
    </row>
    <row r="204" spans="2:7" ht="19.5" outlineLevel="1">
      <c r="B204" s="99" t="s">
        <v>383</v>
      </c>
      <c r="C204" s="99">
        <v>9.9</v>
      </c>
    </row>
    <row r="205" spans="2:7" ht="19.5" outlineLevel="1">
      <c r="B205" s="99" t="s">
        <v>280</v>
      </c>
      <c r="C205" s="99">
        <v>26.76</v>
      </c>
    </row>
    <row r="206" spans="2:7" ht="19.5" outlineLevel="1">
      <c r="B206" s="99" t="s">
        <v>384</v>
      </c>
      <c r="C206" s="99">
        <v>14.7</v>
      </c>
    </row>
    <row r="207" spans="2:7" ht="19.5" outlineLevel="1">
      <c r="B207" s="99" t="s">
        <v>385</v>
      </c>
      <c r="C207" s="99">
        <v>2.5499999999999998</v>
      </c>
    </row>
    <row r="208" spans="2:7" ht="19.5" outlineLevel="1">
      <c r="B208" s="99" t="s">
        <v>386</v>
      </c>
      <c r="C208" s="99">
        <v>2</v>
      </c>
    </row>
    <row r="209" spans="2:3" outlineLevel="1">
      <c r="B209" s="99" t="s">
        <v>387</v>
      </c>
      <c r="C209" s="99">
        <v>9.31</v>
      </c>
    </row>
    <row r="210" spans="2:3" ht="19.5" outlineLevel="1">
      <c r="B210" s="99" t="s">
        <v>281</v>
      </c>
      <c r="C210" s="99">
        <v>19</v>
      </c>
    </row>
    <row r="211" spans="2:3" outlineLevel="1">
      <c r="B211" s="99" t="s">
        <v>388</v>
      </c>
      <c r="C211" s="99">
        <v>42.63</v>
      </c>
    </row>
    <row r="212" spans="2:3" outlineLevel="1">
      <c r="B212" s="99" t="s">
        <v>389</v>
      </c>
      <c r="C212" s="99">
        <v>12.55</v>
      </c>
    </row>
    <row r="213" spans="2:3" ht="19.5" outlineLevel="1">
      <c r="B213" s="99" t="s">
        <v>390</v>
      </c>
      <c r="C213" s="99">
        <v>6.44</v>
      </c>
    </row>
    <row r="214" spans="2:3" outlineLevel="1">
      <c r="B214" s="99" t="s">
        <v>391</v>
      </c>
      <c r="C214" s="99">
        <v>31</v>
      </c>
    </row>
    <row r="215" spans="2:3" outlineLevel="1">
      <c r="B215" s="99" t="s">
        <v>418</v>
      </c>
      <c r="C215" s="99">
        <v>6.3</v>
      </c>
    </row>
    <row r="216" spans="2:3" outlineLevel="1">
      <c r="B216" s="99" t="s">
        <v>393</v>
      </c>
      <c r="C216" s="99">
        <v>10</v>
      </c>
    </row>
    <row r="217" spans="2:3" outlineLevel="1">
      <c r="B217" s="99" t="s">
        <v>394</v>
      </c>
      <c r="C217" s="99">
        <v>6.21</v>
      </c>
    </row>
    <row r="218" spans="2:3" outlineLevel="1">
      <c r="B218" s="99" t="s">
        <v>395</v>
      </c>
      <c r="C218" s="99">
        <v>19.86</v>
      </c>
    </row>
    <row r="219" spans="2:3" outlineLevel="1">
      <c r="B219" s="99" t="s">
        <v>396</v>
      </c>
      <c r="C219" s="99">
        <v>4.63</v>
      </c>
    </row>
    <row r="220" spans="2:3" outlineLevel="1">
      <c r="B220" s="99" t="s">
        <v>397</v>
      </c>
      <c r="C220" s="99">
        <v>4.01</v>
      </c>
    </row>
    <row r="221" spans="2:3" outlineLevel="1">
      <c r="B221" s="99" t="s">
        <v>286</v>
      </c>
      <c r="C221" s="99">
        <v>10</v>
      </c>
    </row>
    <row r="222" spans="2:3" outlineLevel="1">
      <c r="B222" s="99" t="s">
        <v>282</v>
      </c>
      <c r="C222" s="99">
        <v>30.23</v>
      </c>
    </row>
    <row r="223" spans="2:3" outlineLevel="1">
      <c r="B223" s="99" t="s">
        <v>398</v>
      </c>
      <c r="C223" s="99">
        <v>10.36</v>
      </c>
    </row>
    <row r="224" spans="2:3" outlineLevel="1">
      <c r="B224" s="99" t="s">
        <v>399</v>
      </c>
      <c r="C224" s="99">
        <v>5.0999999999999996</v>
      </c>
    </row>
    <row r="225" spans="2:7" outlineLevel="1">
      <c r="B225" s="99" t="s">
        <v>400</v>
      </c>
      <c r="C225" s="99">
        <v>3.4</v>
      </c>
    </row>
    <row r="226" spans="2:7" outlineLevel="1">
      <c r="B226" s="99" t="s">
        <v>401</v>
      </c>
      <c r="C226" s="99">
        <v>3.63</v>
      </c>
    </row>
    <row r="227" spans="2:7" outlineLevel="1">
      <c r="B227" s="99" t="s">
        <v>402</v>
      </c>
      <c r="C227" s="99">
        <v>3.64</v>
      </c>
    </row>
    <row r="228" spans="2:7" outlineLevel="1">
      <c r="B228" s="99" t="s">
        <v>403</v>
      </c>
      <c r="C228" s="99">
        <v>3.4</v>
      </c>
    </row>
    <row r="229" spans="2:7" outlineLevel="1">
      <c r="B229" s="99" t="s">
        <v>404</v>
      </c>
      <c r="C229" s="99">
        <v>10.5</v>
      </c>
    </row>
    <row r="230" spans="2:7" outlineLevel="1">
      <c r="B230" s="99" t="s">
        <v>405</v>
      </c>
      <c r="C230" s="99">
        <v>10.5</v>
      </c>
    </row>
    <row r="231" spans="2:7" outlineLevel="1">
      <c r="B231" s="99" t="s">
        <v>283</v>
      </c>
      <c r="C231" s="99">
        <v>3.9</v>
      </c>
    </row>
    <row r="232" spans="2:7" outlineLevel="1">
      <c r="B232" s="99" t="s">
        <v>284</v>
      </c>
      <c r="C232" s="99">
        <v>3.4</v>
      </c>
    </row>
    <row r="233" spans="2:7" outlineLevel="1">
      <c r="B233" s="99" t="s">
        <v>285</v>
      </c>
      <c r="C233" s="99">
        <v>3.4</v>
      </c>
    </row>
    <row r="234" spans="2:7" outlineLevel="1">
      <c r="B234" s="99" t="s">
        <v>410</v>
      </c>
      <c r="C234" s="99">
        <v>414.45</v>
      </c>
    </row>
    <row r="235" spans="2:7" outlineLevel="1"/>
    <row r="236" spans="2:7" outlineLevel="1"/>
    <row r="238" spans="2:7">
      <c r="B238" s="100" t="s">
        <v>153</v>
      </c>
      <c r="C238" s="101"/>
      <c r="D238" s="101"/>
      <c r="E238" s="101"/>
      <c r="F238" s="102"/>
      <c r="G238" s="103"/>
    </row>
    <row r="239" spans="2:7" ht="19.5" hidden="1" outlineLevel="1">
      <c r="B239" s="99" t="s">
        <v>113</v>
      </c>
      <c r="C239" s="99" t="s">
        <v>116</v>
      </c>
      <c r="D239" s="99" t="s">
        <v>120</v>
      </c>
      <c r="E239" s="99" t="s">
        <v>154</v>
      </c>
      <c r="F239" s="99" t="s">
        <v>176</v>
      </c>
      <c r="G239" s="99" t="s">
        <v>123</v>
      </c>
    </row>
    <row r="240" spans="2:7" ht="19.5" hidden="1" outlineLevel="1">
      <c r="B240" s="99" t="s">
        <v>279</v>
      </c>
      <c r="C240" s="99">
        <v>2.5099999999999998</v>
      </c>
      <c r="D240" s="99">
        <v>6.51</v>
      </c>
      <c r="E240" s="99">
        <v>11.72</v>
      </c>
      <c r="F240" s="99">
        <v>1.62</v>
      </c>
      <c r="G240" s="99">
        <v>10.1</v>
      </c>
    </row>
    <row r="241" spans="2:7" ht="19.5" hidden="1" outlineLevel="1">
      <c r="B241" s="99" t="s">
        <v>399</v>
      </c>
      <c r="C241" s="99">
        <v>5.0999999999999996</v>
      </c>
      <c r="D241" s="99">
        <v>9.4</v>
      </c>
      <c r="E241" s="99">
        <v>16.920000000000002</v>
      </c>
      <c r="F241" s="99">
        <v>1.82</v>
      </c>
      <c r="G241" s="99">
        <v>15.1</v>
      </c>
    </row>
    <row r="242" spans="2:7" ht="19.5" hidden="1" outlineLevel="1">
      <c r="B242" s="99" t="s">
        <v>400</v>
      </c>
      <c r="C242" s="99">
        <v>3.4</v>
      </c>
      <c r="D242" s="99">
        <v>7.4</v>
      </c>
      <c r="E242" s="99">
        <v>13.32</v>
      </c>
      <c r="F242" s="99">
        <v>1.74</v>
      </c>
      <c r="G242" s="99">
        <v>11.58</v>
      </c>
    </row>
    <row r="243" spans="2:7" ht="19.5" hidden="1" outlineLevel="1">
      <c r="B243" s="99" t="s">
        <v>401</v>
      </c>
      <c r="C243" s="99">
        <v>3.63</v>
      </c>
      <c r="D243" s="99">
        <v>7.84</v>
      </c>
      <c r="E243" s="99">
        <v>14.11</v>
      </c>
      <c r="F243" s="99">
        <v>1.74</v>
      </c>
      <c r="G243" s="99">
        <v>12.37</v>
      </c>
    </row>
    <row r="244" spans="2:7" ht="19.5" hidden="1" outlineLevel="1">
      <c r="B244" s="99" t="s">
        <v>402</v>
      </c>
      <c r="C244" s="99">
        <v>3.64</v>
      </c>
      <c r="D244" s="99">
        <v>7.86</v>
      </c>
      <c r="E244" s="99">
        <v>14.14</v>
      </c>
      <c r="F244" s="99">
        <v>1.62</v>
      </c>
      <c r="G244" s="99">
        <v>12.52</v>
      </c>
    </row>
    <row r="245" spans="2:7" ht="19.5" hidden="1" outlineLevel="1">
      <c r="B245" s="99" t="s">
        <v>403</v>
      </c>
      <c r="C245" s="99">
        <v>3.4</v>
      </c>
      <c r="D245" s="99">
        <v>7.4</v>
      </c>
      <c r="E245" s="99">
        <v>13.32</v>
      </c>
      <c r="F245" s="99">
        <v>1.74</v>
      </c>
      <c r="G245" s="99">
        <v>11.58</v>
      </c>
    </row>
    <row r="246" spans="2:7" ht="19.5" hidden="1" outlineLevel="1">
      <c r="B246" s="99" t="s">
        <v>404</v>
      </c>
      <c r="C246" s="99">
        <v>10.5</v>
      </c>
      <c r="D246" s="99">
        <v>14.2</v>
      </c>
      <c r="E246" s="99">
        <v>25.56</v>
      </c>
      <c r="F246" s="99">
        <v>1.5</v>
      </c>
      <c r="G246" s="99">
        <v>24.06</v>
      </c>
    </row>
    <row r="247" spans="2:7" ht="19.5" hidden="1" outlineLevel="1">
      <c r="B247" s="99" t="s">
        <v>405</v>
      </c>
      <c r="C247" s="99">
        <v>10.5</v>
      </c>
      <c r="D247" s="99">
        <v>14.2</v>
      </c>
      <c r="E247" s="99">
        <v>25.56</v>
      </c>
      <c r="F247" s="99">
        <v>1.5</v>
      </c>
      <c r="G247" s="99">
        <v>24.06</v>
      </c>
    </row>
    <row r="248" spans="2:7" ht="19.5" hidden="1" outlineLevel="1">
      <c r="B248" s="99" t="s">
        <v>283</v>
      </c>
      <c r="C248" s="99">
        <v>3.9</v>
      </c>
      <c r="D248" s="99">
        <v>8.1999999999999993</v>
      </c>
      <c r="E248" s="99">
        <v>14.76</v>
      </c>
      <c r="F248" s="99">
        <v>1.82</v>
      </c>
      <c r="G248" s="99">
        <v>12.94</v>
      </c>
    </row>
    <row r="249" spans="2:7" ht="19.5" hidden="1" outlineLevel="1">
      <c r="B249" s="99" t="s">
        <v>284</v>
      </c>
      <c r="C249" s="99">
        <v>3.4</v>
      </c>
      <c r="D249" s="99">
        <v>7.4</v>
      </c>
      <c r="E249" s="99">
        <v>13.32</v>
      </c>
      <c r="F249" s="99">
        <v>1.62</v>
      </c>
      <c r="G249" s="99">
        <v>11.7</v>
      </c>
    </row>
    <row r="250" spans="2:7" ht="19.5" hidden="1" outlineLevel="1">
      <c r="B250" s="99" t="s">
        <v>285</v>
      </c>
      <c r="C250" s="99">
        <v>3.4</v>
      </c>
      <c r="D250" s="99">
        <v>7.4</v>
      </c>
      <c r="E250" s="99">
        <v>13.32</v>
      </c>
      <c r="F250" s="99">
        <v>1.74</v>
      </c>
      <c r="G250" s="99">
        <v>11.58</v>
      </c>
    </row>
    <row r="251" spans="2:7" ht="19.5" hidden="1" outlineLevel="1">
      <c r="B251" s="99" t="s">
        <v>134</v>
      </c>
      <c r="G251" s="99">
        <v>157.59</v>
      </c>
    </row>
    <row r="252" spans="2:7" ht="19.5" hidden="1" outlineLevel="1"/>
    <row r="253" spans="2:7" ht="19.5" hidden="1" outlineLevel="1"/>
    <row r="254" spans="2:7" ht="19.5" hidden="1" outlineLevel="1"/>
    <row r="255" spans="2:7" collapsed="1"/>
    <row r="256" spans="2:7">
      <c r="B256" s="100" t="s">
        <v>150</v>
      </c>
      <c r="C256" s="101"/>
      <c r="D256" s="101"/>
      <c r="E256" s="101"/>
      <c r="F256" s="102"/>
      <c r="G256" s="103"/>
    </row>
    <row r="257" spans="2:7" ht="19.5" hidden="1" outlineLevel="1">
      <c r="B257" s="99" t="s">
        <v>34</v>
      </c>
      <c r="C257" s="99" t="s">
        <v>116</v>
      </c>
    </row>
    <row r="258" spans="2:7" ht="19.5" hidden="1" outlineLevel="1">
      <c r="B258" s="99" t="s">
        <v>328</v>
      </c>
      <c r="C258" s="99">
        <v>479.9</v>
      </c>
    </row>
    <row r="259" spans="2:7" ht="19.5" hidden="1" outlineLevel="1">
      <c r="B259" s="99" t="s">
        <v>329</v>
      </c>
      <c r="C259" s="99">
        <v>0</v>
      </c>
    </row>
    <row r="260" spans="2:7" ht="19.5" hidden="1" outlineLevel="1">
      <c r="B260" s="99" t="s">
        <v>245</v>
      </c>
      <c r="C260" s="99">
        <v>479.9</v>
      </c>
    </row>
    <row r="261" spans="2:7" ht="19.5" hidden="1" outlineLevel="1"/>
    <row r="262" spans="2:7" ht="19.5" hidden="1" outlineLevel="1"/>
    <row r="263" spans="2:7" collapsed="1"/>
    <row r="264" spans="2:7">
      <c r="B264" s="100" t="s">
        <v>151</v>
      </c>
      <c r="C264" s="101"/>
      <c r="D264" s="101"/>
      <c r="E264" s="101"/>
      <c r="F264" s="102"/>
      <c r="G264" s="103"/>
    </row>
    <row r="265" spans="2:7" ht="19.5" hidden="1" outlineLevel="1">
      <c r="B265" s="99" t="s">
        <v>34</v>
      </c>
      <c r="C265" s="99" t="s">
        <v>118</v>
      </c>
    </row>
    <row r="266" spans="2:7" ht="19.5" hidden="1" outlineLevel="1">
      <c r="B266" s="99" t="s">
        <v>152</v>
      </c>
      <c r="C266" s="99">
        <v>41.65</v>
      </c>
    </row>
    <row r="267" spans="2:7" ht="19.5" hidden="1" outlineLevel="1">
      <c r="B267" s="99" t="s">
        <v>415</v>
      </c>
      <c r="C267" s="99">
        <v>41.65</v>
      </c>
    </row>
    <row r="268" spans="2:7" ht="19.5" hidden="1" outlineLevel="1"/>
    <row r="269" spans="2:7" ht="19.5" hidden="1" outlineLevel="1"/>
    <row r="270" spans="2:7" ht="19.5" hidden="1" outlineLevel="1"/>
    <row r="271" spans="2:7" ht="19.5" hidden="1" outlineLevel="1"/>
    <row r="272" spans="2:7" ht="19.5" hidden="1" outlineLevel="1"/>
    <row r="273" spans="2:7" ht="19.5" hidden="1" outlineLevel="1"/>
    <row r="274" spans="2:7" ht="19.5" hidden="1" outlineLevel="1"/>
    <row r="275" spans="2:7" collapsed="1"/>
    <row r="276" spans="2:7">
      <c r="B276" s="100" t="s">
        <v>155</v>
      </c>
      <c r="C276" s="101"/>
      <c r="D276" s="101"/>
      <c r="E276" s="101"/>
      <c r="F276" s="102"/>
      <c r="G276" s="103"/>
    </row>
    <row r="277" spans="2:7" ht="19.5" hidden="1" outlineLevel="1">
      <c r="B277" s="99" t="s">
        <v>34</v>
      </c>
      <c r="C277" s="99" t="s">
        <v>118</v>
      </c>
    </row>
    <row r="278" spans="2:7" ht="19.5" hidden="1" outlineLevel="1">
      <c r="B278" s="99" t="s">
        <v>330</v>
      </c>
      <c r="C278" s="99">
        <v>78.36</v>
      </c>
    </row>
    <row r="279" spans="2:7" ht="19.5" hidden="1" outlineLevel="1">
      <c r="B279" s="99" t="s">
        <v>293</v>
      </c>
      <c r="C279" s="99">
        <v>78.36</v>
      </c>
    </row>
    <row r="280" spans="2:7" ht="19.5" hidden="1" outlineLevel="1"/>
    <row r="281" spans="2:7" ht="19.5" hidden="1" outlineLevel="1"/>
    <row r="282" spans="2:7" ht="19.5" hidden="1" outlineLevel="1"/>
    <row r="283" spans="2:7" ht="19.5" hidden="1" outlineLevel="1"/>
    <row r="284" spans="2:7" ht="19.5" hidden="1" outlineLevel="1"/>
    <row r="285" spans="2:7" ht="19.5" hidden="1" outlineLevel="1"/>
    <row r="286" spans="2:7" ht="19.5" hidden="1" outlineLevel="1"/>
    <row r="287" spans="2:7" collapsed="1"/>
    <row r="288" spans="2:7">
      <c r="B288" s="100" t="s">
        <v>331</v>
      </c>
      <c r="C288" s="101"/>
      <c r="D288" s="101"/>
      <c r="E288" s="101"/>
      <c r="F288" s="102"/>
      <c r="G288" s="103"/>
    </row>
    <row r="289" spans="2:7" ht="19.5" hidden="1" outlineLevel="1">
      <c r="B289" s="99" t="s">
        <v>34</v>
      </c>
      <c r="C289" s="99" t="s">
        <v>118</v>
      </c>
    </row>
    <row r="290" spans="2:7" ht="19.5" hidden="1" outlineLevel="1">
      <c r="B290" s="99" t="s">
        <v>332</v>
      </c>
      <c r="C290" s="99">
        <v>73.11</v>
      </c>
    </row>
    <row r="291" spans="2:7" ht="19.5" hidden="1" outlineLevel="1">
      <c r="B291" s="99" t="s">
        <v>412</v>
      </c>
      <c r="C291" s="99">
        <v>73.11</v>
      </c>
    </row>
    <row r="292" spans="2:7" ht="19.5" hidden="1" outlineLevel="1"/>
    <row r="293" spans="2:7" ht="19.5" hidden="1" outlineLevel="1"/>
    <row r="294" spans="2:7" ht="19.5" hidden="1" outlineLevel="1"/>
    <row r="295" spans="2:7" ht="19.5" hidden="1" outlineLevel="1"/>
    <row r="296" spans="2:7" collapsed="1"/>
    <row r="297" spans="2:7">
      <c r="B297" s="100" t="s">
        <v>333</v>
      </c>
      <c r="C297" s="101"/>
      <c r="D297" s="101"/>
      <c r="E297" s="101"/>
      <c r="F297" s="102"/>
      <c r="G297" s="103"/>
    </row>
    <row r="298" spans="2:7" ht="19.5" hidden="1" outlineLevel="1">
      <c r="B298" s="99" t="s">
        <v>34</v>
      </c>
      <c r="C298" s="99" t="s">
        <v>156</v>
      </c>
    </row>
    <row r="299" spans="2:7" ht="19.5" hidden="1" outlineLevel="1">
      <c r="B299" s="99" t="s">
        <v>334</v>
      </c>
      <c r="C299" s="99">
        <v>118.02</v>
      </c>
    </row>
    <row r="300" spans="2:7" ht="19.5" hidden="1" outlineLevel="1">
      <c r="B300" s="99" t="s">
        <v>411</v>
      </c>
      <c r="C300" s="99">
        <v>118.02</v>
      </c>
    </row>
    <row r="301" spans="2:7" ht="19.5" hidden="1" outlineLevel="1"/>
    <row r="302" spans="2:7" ht="19.5" hidden="1" outlineLevel="1"/>
    <row r="303" spans="2:7" ht="19.5" hidden="1" outlineLevel="1"/>
    <row r="304" spans="2:7" ht="19.5" hidden="1" outlineLevel="1"/>
    <row r="305" spans="2:7" ht="19.5" hidden="1" outlineLevel="1"/>
    <row r="306" spans="2:7" ht="19.5" hidden="1" outlineLevel="1"/>
    <row r="307" spans="2:7" collapsed="1"/>
    <row r="308" spans="2:7">
      <c r="B308" s="100" t="s">
        <v>365</v>
      </c>
      <c r="C308" s="101"/>
      <c r="D308" s="101"/>
      <c r="E308" s="101"/>
      <c r="F308" s="102"/>
      <c r="G308" s="103"/>
    </row>
    <row r="309" spans="2:7" ht="19.5" hidden="1" outlineLevel="1">
      <c r="B309" s="99" t="s">
        <v>113</v>
      </c>
      <c r="C309" s="99" t="s">
        <v>173</v>
      </c>
      <c r="D309" s="99" t="s">
        <v>115</v>
      </c>
      <c r="E309" s="99" t="s">
        <v>174</v>
      </c>
      <c r="F309" s="99" t="s">
        <v>122</v>
      </c>
      <c r="G309" s="99" t="s">
        <v>175</v>
      </c>
    </row>
    <row r="310" spans="2:7" ht="19.5" hidden="1" outlineLevel="1">
      <c r="B310" s="99" t="s">
        <v>335</v>
      </c>
      <c r="C310" s="99">
        <v>20.71</v>
      </c>
      <c r="D310" s="99">
        <v>2.8</v>
      </c>
      <c r="E310" s="99">
        <v>57.99</v>
      </c>
      <c r="F310" s="99">
        <v>6.37</v>
      </c>
      <c r="G310" s="99">
        <v>51.62</v>
      </c>
    </row>
    <row r="311" spans="2:7" ht="19.5" hidden="1" outlineLevel="1">
      <c r="B311" s="99" t="s">
        <v>336</v>
      </c>
      <c r="C311" s="99">
        <v>17.600000000000001</v>
      </c>
      <c r="D311" s="99">
        <v>2.8</v>
      </c>
      <c r="E311" s="99">
        <v>49.27</v>
      </c>
      <c r="F311" s="99">
        <v>4.4800000000000004</v>
      </c>
      <c r="G311" s="99">
        <v>44.79</v>
      </c>
    </row>
    <row r="312" spans="2:7" ht="19.5" hidden="1" outlineLevel="1">
      <c r="B312" s="99" t="s">
        <v>338</v>
      </c>
      <c r="C312" s="99">
        <v>22.11</v>
      </c>
      <c r="D312" s="99">
        <v>2.8</v>
      </c>
      <c r="E312" s="99">
        <v>61.91</v>
      </c>
      <c r="F312" s="99">
        <v>5.1100000000000003</v>
      </c>
      <c r="G312" s="99">
        <v>56.8</v>
      </c>
    </row>
    <row r="313" spans="2:7" ht="19.5" hidden="1" outlineLevel="1">
      <c r="B313" s="99" t="s">
        <v>117</v>
      </c>
      <c r="E313" s="99">
        <v>169.17</v>
      </c>
      <c r="G313" s="99">
        <v>153.21</v>
      </c>
    </row>
    <row r="314" spans="2:7" ht="19.5" hidden="1" outlineLevel="1"/>
    <row r="315" spans="2:7" ht="19.5" hidden="1" outlineLevel="1"/>
    <row r="316" spans="2:7" ht="19.5" hidden="1" outlineLevel="1"/>
    <row r="317" spans="2:7" ht="19.5" hidden="1" outlineLevel="1"/>
    <row r="318" spans="2:7" ht="19.5" hidden="1" outlineLevel="1"/>
    <row r="319" spans="2:7" ht="19.5" hidden="1" outlineLevel="1"/>
    <row r="320" spans="2:7" ht="19.5" hidden="1" outlineLevel="1"/>
    <row r="321" spans="2:7" collapsed="1"/>
    <row r="322" spans="2:7">
      <c r="B322" s="100" t="s">
        <v>294</v>
      </c>
      <c r="C322" s="101"/>
      <c r="D322" s="101"/>
      <c r="E322" s="101"/>
      <c r="F322" s="102"/>
      <c r="G322" s="103"/>
    </row>
    <row r="323" spans="2:7" ht="19.5" hidden="1" outlineLevel="1">
      <c r="B323" s="99" t="s">
        <v>113</v>
      </c>
      <c r="C323" s="99" t="s">
        <v>116</v>
      </c>
    </row>
    <row r="324" spans="2:7" ht="19.5" hidden="1" outlineLevel="1">
      <c r="B324" s="99" t="s">
        <v>335</v>
      </c>
      <c r="C324" s="99">
        <v>26.76</v>
      </c>
    </row>
    <row r="325" spans="2:7" ht="19.5" hidden="1" outlineLevel="1">
      <c r="B325" s="99" t="s">
        <v>336</v>
      </c>
      <c r="C325" s="99">
        <v>19</v>
      </c>
    </row>
    <row r="326" spans="2:7" ht="19.5" hidden="1" outlineLevel="1">
      <c r="B326" s="99" t="s">
        <v>338</v>
      </c>
      <c r="C326" s="99">
        <v>30.23</v>
      </c>
    </row>
    <row r="327" spans="2:7" ht="19.5" hidden="1" outlineLevel="1">
      <c r="B327" s="99" t="s">
        <v>117</v>
      </c>
      <c r="C327" s="99">
        <v>75.98</v>
      </c>
    </row>
    <row r="328" spans="2:7" ht="19.5" hidden="1" outlineLevel="1"/>
    <row r="329" spans="2:7" ht="19.5" hidden="1" outlineLevel="1"/>
    <row r="330" spans="2:7" ht="19.5" hidden="1" outlineLevel="1"/>
    <row r="331" spans="2:7" ht="19.5" hidden="1" outlineLevel="1"/>
    <row r="332" spans="2:7" ht="19.5" hidden="1" outlineLevel="1"/>
    <row r="333" spans="2:7" ht="19.5" hidden="1" outlineLevel="1"/>
    <row r="334" spans="2:7" ht="19.5" hidden="1" outlineLevel="1"/>
    <row r="335" spans="2:7" collapsed="1"/>
    <row r="336" spans="2:7">
      <c r="B336" s="100" t="s">
        <v>419</v>
      </c>
      <c r="C336" s="101"/>
      <c r="D336" s="101"/>
      <c r="E336" s="101"/>
      <c r="F336" s="102"/>
      <c r="G336" s="103"/>
    </row>
    <row r="337" spans="2:4" ht="19.5" hidden="1" outlineLevel="1">
      <c r="B337" s="99" t="s">
        <v>113</v>
      </c>
      <c r="C337" s="99" t="s">
        <v>120</v>
      </c>
      <c r="D337" s="99" t="s">
        <v>116</v>
      </c>
    </row>
    <row r="338" spans="2:4" ht="19.5" hidden="1" outlineLevel="1">
      <c r="B338" s="99" t="s">
        <v>377</v>
      </c>
      <c r="C338" s="99">
        <v>12.2</v>
      </c>
      <c r="D338" s="99">
        <v>9.3000000000000007</v>
      </c>
    </row>
    <row r="339" spans="2:4" ht="19.5" hidden="1" outlineLevel="1">
      <c r="B339" s="99" t="s">
        <v>378</v>
      </c>
      <c r="C339" s="99">
        <v>49.05</v>
      </c>
      <c r="D339" s="99">
        <v>34.770000000000003</v>
      </c>
    </row>
    <row r="340" spans="2:4" ht="19.5" hidden="1" outlineLevel="1">
      <c r="B340" s="99" t="s">
        <v>379</v>
      </c>
      <c r="C340" s="99">
        <v>25.8</v>
      </c>
      <c r="D340" s="99">
        <v>17.100000000000001</v>
      </c>
    </row>
    <row r="341" spans="2:4" ht="19.5" hidden="1" outlineLevel="1">
      <c r="B341" s="99" t="s">
        <v>380</v>
      </c>
      <c r="C341" s="99">
        <v>10.93</v>
      </c>
      <c r="D341" s="99">
        <v>7.18</v>
      </c>
    </row>
    <row r="342" spans="2:4" ht="19.5" hidden="1" outlineLevel="1">
      <c r="B342" s="99" t="s">
        <v>381</v>
      </c>
      <c r="C342" s="99">
        <v>9.81</v>
      </c>
      <c r="D342" s="99">
        <v>5.6</v>
      </c>
    </row>
    <row r="343" spans="2:4" ht="19.5" hidden="1" outlineLevel="1">
      <c r="B343" s="99" t="s">
        <v>279</v>
      </c>
      <c r="C343" s="99">
        <v>6.51</v>
      </c>
      <c r="D343" s="99">
        <v>2.5099999999999998</v>
      </c>
    </row>
    <row r="344" spans="2:4" ht="19.5" hidden="1" outlineLevel="1">
      <c r="B344" s="99" t="s">
        <v>382</v>
      </c>
      <c r="C344" s="99">
        <v>11.9</v>
      </c>
      <c r="D344" s="99">
        <v>8.7100000000000009</v>
      </c>
    </row>
    <row r="345" spans="2:4" ht="19.5" hidden="1" outlineLevel="1">
      <c r="B345" s="99" t="s">
        <v>383</v>
      </c>
      <c r="C345" s="99">
        <v>12.6</v>
      </c>
      <c r="D345" s="99">
        <v>9.9</v>
      </c>
    </row>
    <row r="346" spans="2:4" ht="19.5" hidden="1" outlineLevel="1">
      <c r="B346" s="99" t="s">
        <v>384</v>
      </c>
      <c r="C346" s="99">
        <v>19.93</v>
      </c>
      <c r="D346" s="99">
        <v>14.7</v>
      </c>
    </row>
    <row r="347" spans="2:4" ht="19.5" hidden="1" outlineLevel="1">
      <c r="B347" s="99" t="s">
        <v>385</v>
      </c>
      <c r="C347" s="99">
        <v>6.4</v>
      </c>
      <c r="D347" s="99">
        <v>2.5499999999999998</v>
      </c>
    </row>
    <row r="348" spans="2:4" ht="19.5" hidden="1" outlineLevel="1">
      <c r="B348" s="99" t="s">
        <v>386</v>
      </c>
      <c r="C348" s="99">
        <v>5.66</v>
      </c>
      <c r="D348" s="99">
        <v>2</v>
      </c>
    </row>
    <row r="349" spans="2:4" ht="19.5" hidden="1" outlineLevel="1">
      <c r="B349" s="99" t="s">
        <v>387</v>
      </c>
      <c r="C349" s="99">
        <v>12.21</v>
      </c>
      <c r="D349" s="99">
        <v>9.31</v>
      </c>
    </row>
    <row r="350" spans="2:4" ht="19.5" hidden="1" outlineLevel="1">
      <c r="B350" s="99" t="s">
        <v>388</v>
      </c>
      <c r="C350" s="99">
        <v>35.07</v>
      </c>
      <c r="D350" s="99">
        <v>42.63</v>
      </c>
    </row>
    <row r="351" spans="2:4" ht="19.5" hidden="1" outlineLevel="1">
      <c r="B351" s="99" t="s">
        <v>389</v>
      </c>
      <c r="C351" s="99">
        <v>15.91</v>
      </c>
      <c r="D351" s="99">
        <v>12.55</v>
      </c>
    </row>
    <row r="352" spans="2:4" ht="19.5" hidden="1" outlineLevel="1">
      <c r="B352" s="99" t="s">
        <v>390</v>
      </c>
      <c r="C352" s="99">
        <v>10.43</v>
      </c>
      <c r="D352" s="99">
        <v>6.44</v>
      </c>
    </row>
    <row r="353" spans="2:4" ht="19.5" hidden="1" outlineLevel="1">
      <c r="B353" s="99" t="s">
        <v>418</v>
      </c>
      <c r="C353" s="99">
        <v>10.3</v>
      </c>
      <c r="D353" s="99">
        <v>6.3</v>
      </c>
    </row>
    <row r="354" spans="2:4" ht="19.5" hidden="1" outlineLevel="1">
      <c r="B354" s="99" t="s">
        <v>393</v>
      </c>
      <c r="C354" s="99">
        <v>14</v>
      </c>
      <c r="D354" s="99">
        <v>10</v>
      </c>
    </row>
    <row r="355" spans="2:4" ht="19.5" hidden="1" outlineLevel="1">
      <c r="B355" s="99" t="s">
        <v>394</v>
      </c>
      <c r="C355" s="99">
        <v>10.210000000000001</v>
      </c>
      <c r="D355" s="99">
        <v>6.21</v>
      </c>
    </row>
    <row r="356" spans="2:4" ht="19.5" hidden="1" outlineLevel="1">
      <c r="B356" s="99" t="s">
        <v>395</v>
      </c>
      <c r="C356" s="99">
        <v>19.96</v>
      </c>
      <c r="D356" s="99">
        <v>19.86</v>
      </c>
    </row>
    <row r="357" spans="2:4" ht="19.5" hidden="1" outlineLevel="1">
      <c r="B357" s="99" t="s">
        <v>396</v>
      </c>
      <c r="C357" s="99">
        <v>9.08</v>
      </c>
      <c r="D357" s="99">
        <v>4.63</v>
      </c>
    </row>
    <row r="358" spans="2:4" ht="19.5" hidden="1" outlineLevel="1">
      <c r="B358" s="99" t="s">
        <v>397</v>
      </c>
      <c r="C358" s="99">
        <v>8.0399999999999991</v>
      </c>
      <c r="D358" s="99">
        <v>4.01</v>
      </c>
    </row>
    <row r="359" spans="2:4" ht="19.5" hidden="1" outlineLevel="1">
      <c r="B359" s="99" t="s">
        <v>398</v>
      </c>
      <c r="C359" s="99">
        <v>16</v>
      </c>
      <c r="D359" s="99">
        <v>10.36</v>
      </c>
    </row>
    <row r="360" spans="2:4" ht="19.5" hidden="1" outlineLevel="1">
      <c r="B360" s="99" t="s">
        <v>399</v>
      </c>
      <c r="C360" s="99">
        <v>9.4</v>
      </c>
      <c r="D360" s="99">
        <v>5.0999999999999996</v>
      </c>
    </row>
    <row r="361" spans="2:4" ht="19.5" hidden="1" outlineLevel="1">
      <c r="B361" s="99" t="s">
        <v>400</v>
      </c>
      <c r="C361" s="99">
        <v>7.4</v>
      </c>
      <c r="D361" s="99">
        <v>3.4</v>
      </c>
    </row>
    <row r="362" spans="2:4" ht="19.5" hidden="1" outlineLevel="1">
      <c r="B362" s="99" t="s">
        <v>401</v>
      </c>
      <c r="C362" s="99">
        <v>7.84</v>
      </c>
      <c r="D362" s="99">
        <v>3.63</v>
      </c>
    </row>
    <row r="363" spans="2:4" ht="19.5" hidden="1" outlineLevel="1">
      <c r="B363" s="99" t="s">
        <v>402</v>
      </c>
      <c r="C363" s="99">
        <v>7.86</v>
      </c>
      <c r="D363" s="99">
        <v>3.64</v>
      </c>
    </row>
    <row r="364" spans="2:4" ht="19.5" hidden="1" outlineLevel="1">
      <c r="B364" s="99" t="s">
        <v>403</v>
      </c>
      <c r="C364" s="99">
        <v>7.4</v>
      </c>
      <c r="D364" s="99">
        <v>3.4</v>
      </c>
    </row>
    <row r="365" spans="2:4" ht="19.5" hidden="1" outlineLevel="1">
      <c r="B365" s="99" t="s">
        <v>404</v>
      </c>
      <c r="C365" s="99">
        <v>14.2</v>
      </c>
      <c r="D365" s="99">
        <v>10.5</v>
      </c>
    </row>
    <row r="366" spans="2:4" ht="19.5" hidden="1" outlineLevel="1">
      <c r="B366" s="99" t="s">
        <v>405</v>
      </c>
      <c r="C366" s="99">
        <v>14.2</v>
      </c>
      <c r="D366" s="99">
        <v>10.5</v>
      </c>
    </row>
    <row r="367" spans="2:4" ht="19.5" hidden="1" outlineLevel="1">
      <c r="B367" s="99" t="s">
        <v>283</v>
      </c>
      <c r="C367" s="99">
        <v>8.1999999999999993</v>
      </c>
      <c r="D367" s="99">
        <v>3.9</v>
      </c>
    </row>
    <row r="368" spans="2:4" ht="19.5" hidden="1" outlineLevel="1">
      <c r="B368" s="99" t="s">
        <v>284</v>
      </c>
      <c r="C368" s="99">
        <v>7.4</v>
      </c>
      <c r="D368" s="99">
        <v>3.4</v>
      </c>
    </row>
    <row r="369" spans="2:7" ht="19.5" hidden="1" outlineLevel="1">
      <c r="B369" s="99" t="s">
        <v>285</v>
      </c>
      <c r="C369" s="99">
        <v>7.4</v>
      </c>
      <c r="D369" s="99">
        <v>3.4</v>
      </c>
    </row>
    <row r="370" spans="2:7" ht="19.5" hidden="1" outlineLevel="1">
      <c r="B370" s="99" t="s">
        <v>342</v>
      </c>
      <c r="D370" s="99">
        <v>297.47000000000003</v>
      </c>
    </row>
    <row r="371" spans="2:7" ht="19.5" hidden="1" outlineLevel="1"/>
    <row r="372" spans="2:7" ht="19.5" hidden="1" outlineLevel="1" collapsed="1"/>
    <row r="373" spans="2:7" collapsed="1"/>
    <row r="374" spans="2:7">
      <c r="B374" s="100" t="s">
        <v>341</v>
      </c>
      <c r="C374" s="101"/>
      <c r="D374" s="101"/>
      <c r="E374" s="101"/>
      <c r="F374" s="102"/>
      <c r="G374" s="103"/>
    </row>
    <row r="375" spans="2:7" ht="19.5" hidden="1" outlineLevel="1">
      <c r="B375" s="99" t="s">
        <v>113</v>
      </c>
      <c r="C375" s="99" t="s">
        <v>116</v>
      </c>
    </row>
    <row r="376" spans="2:7" ht="19.5" hidden="1" outlineLevel="1">
      <c r="B376" s="99" t="s">
        <v>337</v>
      </c>
      <c r="C376" s="99">
        <v>10</v>
      </c>
    </row>
    <row r="377" spans="2:7" ht="19.5" hidden="1" outlineLevel="1">
      <c r="B377" s="99" t="s">
        <v>342</v>
      </c>
      <c r="C377" s="99">
        <v>10</v>
      </c>
    </row>
    <row r="378" spans="2:7" ht="19.5" hidden="1" outlineLevel="1"/>
    <row r="379" spans="2:7" collapsed="1"/>
    <row r="380" spans="2:7">
      <c r="B380" s="100" t="s">
        <v>295</v>
      </c>
      <c r="C380" s="101"/>
      <c r="D380" s="101"/>
      <c r="E380" s="101"/>
      <c r="F380" s="102"/>
      <c r="G380" s="103"/>
    </row>
    <row r="381" spans="2:7" ht="19.5" hidden="1" outlineLevel="1">
      <c r="B381" s="99" t="s">
        <v>113</v>
      </c>
      <c r="C381" s="99" t="s">
        <v>120</v>
      </c>
      <c r="D381" s="99" t="s">
        <v>121</v>
      </c>
      <c r="E381" s="99" t="s">
        <v>157</v>
      </c>
    </row>
    <row r="382" spans="2:7" ht="19.5" hidden="1" outlineLevel="1">
      <c r="B382" s="99" t="s">
        <v>286</v>
      </c>
      <c r="C382" s="99">
        <v>14</v>
      </c>
      <c r="D382" s="99">
        <v>1.6</v>
      </c>
      <c r="E382" s="99">
        <v>12.4</v>
      </c>
    </row>
    <row r="383" spans="2:7" ht="19.5" hidden="1" outlineLevel="1">
      <c r="B383" s="99" t="s">
        <v>117</v>
      </c>
      <c r="C383" s="99">
        <v>14</v>
      </c>
      <c r="E383" s="99">
        <v>12.4</v>
      </c>
    </row>
    <row r="384" spans="2:7" ht="19.5" hidden="1" outlineLevel="1"/>
    <row r="385" spans="2:7" ht="19.5" hidden="1" outlineLevel="1"/>
    <row r="386" spans="2:7" ht="19.5" hidden="1" customHeight="1" outlineLevel="1"/>
    <row r="387" spans="2:7" collapsed="1"/>
    <row r="388" spans="2:7">
      <c r="B388" s="100" t="s">
        <v>343</v>
      </c>
      <c r="C388" s="101"/>
      <c r="D388" s="101"/>
      <c r="E388" s="101"/>
      <c r="F388" s="102"/>
      <c r="G388" s="103"/>
    </row>
    <row r="389" spans="2:7" ht="19.5" hidden="1" outlineLevel="1">
      <c r="B389" s="99" t="s">
        <v>113</v>
      </c>
      <c r="C389" s="99" t="s">
        <v>120</v>
      </c>
      <c r="D389" s="99" t="s">
        <v>121</v>
      </c>
      <c r="E389" s="99" t="s">
        <v>157</v>
      </c>
    </row>
    <row r="390" spans="2:7" ht="19.5" hidden="1" outlineLevel="1">
      <c r="B390" s="99" t="s">
        <v>377</v>
      </c>
      <c r="C390" s="99">
        <v>12.2</v>
      </c>
      <c r="D390" s="99">
        <v>0.9</v>
      </c>
      <c r="E390" s="99">
        <v>11.3</v>
      </c>
    </row>
    <row r="391" spans="2:7" ht="19.5" hidden="1" outlineLevel="1">
      <c r="B391" s="99" t="s">
        <v>378</v>
      </c>
      <c r="C391" s="99">
        <v>49.05</v>
      </c>
      <c r="D391" s="99">
        <v>19.149999999999999</v>
      </c>
      <c r="E391" s="99">
        <v>29.9</v>
      </c>
    </row>
    <row r="392" spans="2:7" ht="19.5" hidden="1" outlineLevel="1">
      <c r="B392" s="99" t="s">
        <v>379</v>
      </c>
      <c r="C392" s="99">
        <v>25.8</v>
      </c>
      <c r="D392" s="99">
        <v>8.9</v>
      </c>
      <c r="E392" s="99">
        <v>16.899999999999999</v>
      </c>
    </row>
    <row r="393" spans="2:7" ht="19.5" hidden="1" outlineLevel="1">
      <c r="B393" s="99" t="s">
        <v>380</v>
      </c>
      <c r="C393" s="99">
        <v>10.93</v>
      </c>
      <c r="D393" s="99">
        <v>0.9</v>
      </c>
      <c r="E393" s="99">
        <v>10.029999999999999</v>
      </c>
    </row>
    <row r="394" spans="2:7" ht="19.5" hidden="1" outlineLevel="1">
      <c r="B394" s="99" t="s">
        <v>381</v>
      </c>
      <c r="C394" s="99">
        <v>9.81</v>
      </c>
      <c r="D394" s="99">
        <v>0.9</v>
      </c>
      <c r="E394" s="99">
        <v>8.91</v>
      </c>
    </row>
    <row r="395" spans="2:7" ht="19.5" hidden="1" outlineLevel="1">
      <c r="B395" s="99" t="s">
        <v>382</v>
      </c>
      <c r="C395" s="99">
        <v>11.9</v>
      </c>
      <c r="D395" s="99">
        <v>0.9</v>
      </c>
      <c r="E395" s="99">
        <v>11</v>
      </c>
    </row>
    <row r="396" spans="2:7" ht="19.5" hidden="1" outlineLevel="1">
      <c r="B396" s="99" t="s">
        <v>383</v>
      </c>
      <c r="C396" s="99">
        <v>12.6</v>
      </c>
      <c r="D396" s="99">
        <v>1.8</v>
      </c>
      <c r="E396" s="99">
        <v>10.8</v>
      </c>
    </row>
    <row r="397" spans="2:7" ht="19.5" hidden="1" outlineLevel="1">
      <c r="B397" s="99" t="s">
        <v>384</v>
      </c>
      <c r="C397" s="99">
        <v>19.93</v>
      </c>
      <c r="D397" s="99">
        <v>1.8</v>
      </c>
      <c r="E397" s="99">
        <v>18.13</v>
      </c>
    </row>
    <row r="398" spans="2:7" ht="19.5" hidden="1" outlineLevel="1">
      <c r="B398" s="99" t="s">
        <v>385</v>
      </c>
      <c r="C398" s="99">
        <v>6.4</v>
      </c>
      <c r="D398" s="99">
        <v>2.6</v>
      </c>
      <c r="E398" s="99">
        <v>3.8</v>
      </c>
    </row>
    <row r="399" spans="2:7" ht="19.5" hidden="1" outlineLevel="1">
      <c r="B399" s="99" t="s">
        <v>386</v>
      </c>
      <c r="C399" s="99">
        <v>5.66</v>
      </c>
      <c r="D399" s="99">
        <v>0.98</v>
      </c>
      <c r="E399" s="99">
        <v>4.68</v>
      </c>
    </row>
    <row r="400" spans="2:7" ht="19.5" hidden="1" outlineLevel="1">
      <c r="B400" s="99" t="s">
        <v>387</v>
      </c>
      <c r="C400" s="99">
        <v>12.21</v>
      </c>
      <c r="D400" s="99">
        <v>0.8</v>
      </c>
      <c r="E400" s="99">
        <v>11.41</v>
      </c>
    </row>
    <row r="401" spans="2:7" ht="19.5" hidden="1" outlineLevel="1">
      <c r="B401" s="99" t="s">
        <v>388</v>
      </c>
      <c r="C401" s="99">
        <v>35.07</v>
      </c>
      <c r="D401" s="99">
        <v>13.35</v>
      </c>
      <c r="E401" s="99">
        <v>21.72</v>
      </c>
    </row>
    <row r="402" spans="2:7" ht="19.5" hidden="1" outlineLevel="1">
      <c r="B402" s="99" t="s">
        <v>389</v>
      </c>
      <c r="C402" s="99">
        <v>15.91</v>
      </c>
      <c r="D402" s="99">
        <v>2.7</v>
      </c>
      <c r="E402" s="99">
        <v>13.21</v>
      </c>
    </row>
    <row r="403" spans="2:7" ht="19.5" hidden="1" outlineLevel="1">
      <c r="B403" s="99" t="s">
        <v>390</v>
      </c>
      <c r="C403" s="99">
        <v>10.43</v>
      </c>
      <c r="D403" s="99">
        <v>1.8</v>
      </c>
      <c r="E403" s="99">
        <v>8.6300000000000008</v>
      </c>
    </row>
    <row r="404" spans="2:7" ht="19.5" hidden="1" outlineLevel="1">
      <c r="B404" s="99" t="s">
        <v>418</v>
      </c>
      <c r="C404" s="99">
        <v>10.3</v>
      </c>
      <c r="D404" s="99">
        <v>0.8</v>
      </c>
      <c r="E404" s="99">
        <v>9.5</v>
      </c>
    </row>
    <row r="405" spans="2:7" ht="19.5" hidden="1" outlineLevel="1">
      <c r="B405" s="99" t="s">
        <v>393</v>
      </c>
      <c r="C405" s="99">
        <v>14</v>
      </c>
      <c r="D405" s="99">
        <v>12.26</v>
      </c>
      <c r="E405" s="99">
        <v>1.74</v>
      </c>
    </row>
    <row r="406" spans="2:7" ht="19.5" hidden="1" outlineLevel="1">
      <c r="B406" s="99" t="s">
        <v>394</v>
      </c>
      <c r="C406" s="99">
        <v>10.210000000000001</v>
      </c>
      <c r="D406" s="99">
        <v>9.41</v>
      </c>
      <c r="E406" s="99">
        <v>0.8</v>
      </c>
    </row>
    <row r="407" spans="2:7" ht="19.5" hidden="1" outlineLevel="1">
      <c r="B407" s="99" t="s">
        <v>395</v>
      </c>
      <c r="C407" s="99">
        <v>19.96</v>
      </c>
      <c r="D407" s="99">
        <v>2.1</v>
      </c>
      <c r="E407" s="99">
        <v>17.86</v>
      </c>
    </row>
    <row r="408" spans="2:7" ht="19.5" hidden="1" outlineLevel="1">
      <c r="B408" s="99" t="s">
        <v>396</v>
      </c>
      <c r="C408" s="99">
        <v>9.08</v>
      </c>
      <c r="D408" s="99">
        <v>0.8</v>
      </c>
      <c r="E408" s="99">
        <v>8.2799999999999994</v>
      </c>
    </row>
    <row r="409" spans="2:7" ht="19.5" hidden="1" outlineLevel="1">
      <c r="B409" s="99" t="s">
        <v>397</v>
      </c>
      <c r="C409" s="99">
        <v>8.0399999999999991</v>
      </c>
      <c r="D409" s="99">
        <v>0.8</v>
      </c>
      <c r="E409" s="99">
        <v>7.24</v>
      </c>
    </row>
    <row r="410" spans="2:7" ht="19.5" hidden="1" outlineLevel="1">
      <c r="B410" s="99" t="s">
        <v>398</v>
      </c>
      <c r="C410" s="99">
        <v>16</v>
      </c>
      <c r="D410" s="99">
        <v>1.8</v>
      </c>
      <c r="E410" s="99">
        <v>14.2</v>
      </c>
    </row>
    <row r="411" spans="2:7" ht="19.5" hidden="1" outlineLevel="1">
      <c r="B411" s="99" t="s">
        <v>117</v>
      </c>
      <c r="E411" s="99">
        <v>240.02</v>
      </c>
    </row>
    <row r="412" spans="2:7" ht="19.5" hidden="1" outlineLevel="1"/>
    <row r="413" spans="2:7" ht="19.5" hidden="1" outlineLevel="1"/>
    <row r="414" spans="2:7" collapsed="1"/>
    <row r="415" spans="2:7">
      <c r="B415" s="100" t="s">
        <v>344</v>
      </c>
      <c r="C415" s="101"/>
      <c r="D415" s="101"/>
      <c r="E415" s="101"/>
      <c r="F415" s="102"/>
      <c r="G415" s="103"/>
    </row>
    <row r="416" spans="2:7" ht="19.5" hidden="1" customHeight="1" outlineLevel="1">
      <c r="B416" s="99" t="s">
        <v>113</v>
      </c>
      <c r="C416" s="99" t="s">
        <v>120</v>
      </c>
      <c r="D416" s="99" t="s">
        <v>121</v>
      </c>
      <c r="E416" s="99" t="s">
        <v>157</v>
      </c>
    </row>
    <row r="417" spans="2:7" ht="19.5" hidden="1" customHeight="1" outlineLevel="1">
      <c r="B417" s="99" t="s">
        <v>280</v>
      </c>
      <c r="C417" s="99">
        <v>20.71</v>
      </c>
      <c r="D417" s="99">
        <v>2.7</v>
      </c>
      <c r="E417" s="99">
        <v>18.010000000000002</v>
      </c>
    </row>
    <row r="418" spans="2:7" ht="19.5" hidden="1" outlineLevel="1">
      <c r="B418" s="99" t="s">
        <v>281</v>
      </c>
      <c r="C418" s="99">
        <v>17.600000000000001</v>
      </c>
      <c r="D418" s="99">
        <v>1.8</v>
      </c>
      <c r="E418" s="99">
        <v>15.8</v>
      </c>
    </row>
    <row r="419" spans="2:7" ht="19.5" hidden="1" outlineLevel="1">
      <c r="B419" s="99" t="s">
        <v>282</v>
      </c>
      <c r="C419" s="99">
        <v>22.11</v>
      </c>
      <c r="D419" s="99">
        <v>2.1</v>
      </c>
      <c r="E419" s="99">
        <v>20.010000000000002</v>
      </c>
    </row>
    <row r="420" spans="2:7" ht="19.5" hidden="1" outlineLevel="1">
      <c r="B420" s="99" t="s">
        <v>117</v>
      </c>
      <c r="E420" s="99">
        <v>53.82</v>
      </c>
    </row>
    <row r="421" spans="2:7" ht="19.5" hidden="1" outlineLevel="1"/>
    <row r="422" spans="2:7" ht="19.5" hidden="1" outlineLevel="1"/>
    <row r="423" spans="2:7" ht="19.5" hidden="1" outlineLevel="1"/>
    <row r="424" spans="2:7" ht="19.5" hidden="1" outlineLevel="1"/>
    <row r="425" spans="2:7" collapsed="1"/>
    <row r="426" spans="2:7">
      <c r="B426" s="100" t="s">
        <v>296</v>
      </c>
      <c r="C426" s="101"/>
      <c r="D426" s="101"/>
      <c r="E426" s="101"/>
      <c r="F426" s="102"/>
      <c r="G426" s="103"/>
    </row>
    <row r="427" spans="2:7" ht="19.5" hidden="1" outlineLevel="1">
      <c r="B427" s="99" t="s">
        <v>297</v>
      </c>
      <c r="C427" s="99" t="s">
        <v>127</v>
      </c>
      <c r="D427" s="99" t="s">
        <v>278</v>
      </c>
    </row>
    <row r="428" spans="2:7" ht="19.5" hidden="1" outlineLevel="1">
      <c r="C428" s="99" t="s">
        <v>424</v>
      </c>
      <c r="D428" s="99">
        <v>8.7100000000000009</v>
      </c>
    </row>
    <row r="429" spans="2:7" ht="19.5" hidden="1" outlineLevel="1">
      <c r="C429" s="99" t="s">
        <v>425</v>
      </c>
      <c r="D429" s="99">
        <v>399.89</v>
      </c>
    </row>
    <row r="430" spans="2:7" ht="19.5" hidden="1" outlineLevel="1">
      <c r="B430" s="99" t="s">
        <v>166</v>
      </c>
      <c r="C430" s="99" t="s">
        <v>298</v>
      </c>
      <c r="D430" s="99">
        <v>236.55</v>
      </c>
    </row>
    <row r="431" spans="2:7" ht="19.5" hidden="1" outlineLevel="1">
      <c r="C431" s="99" t="s">
        <v>426</v>
      </c>
      <c r="D431" s="99">
        <v>309.14999999999998</v>
      </c>
    </row>
    <row r="432" spans="2:7" ht="19.5" hidden="1" outlineLevel="1">
      <c r="B432" s="99" t="s">
        <v>167</v>
      </c>
      <c r="C432" s="99" t="s">
        <v>299</v>
      </c>
      <c r="D432" s="99">
        <v>10.37</v>
      </c>
    </row>
    <row r="433" spans="2:7" ht="19.5" hidden="1" outlineLevel="1">
      <c r="C433" s="99" t="s">
        <v>427</v>
      </c>
      <c r="D433" s="99">
        <v>309.14999999999998</v>
      </c>
    </row>
    <row r="434" spans="2:7" ht="19.5" hidden="1" outlineLevel="1">
      <c r="C434" s="99" t="s">
        <v>428</v>
      </c>
      <c r="D434" s="99">
        <v>1.47</v>
      </c>
    </row>
    <row r="435" spans="2:7" ht="19.5" hidden="1" outlineLevel="1">
      <c r="B435" s="99">
        <v>87250</v>
      </c>
      <c r="C435" s="99" t="s">
        <v>429</v>
      </c>
      <c r="D435" s="99">
        <v>10</v>
      </c>
    </row>
    <row r="436" spans="2:7" ht="19.5" hidden="1" outlineLevel="1">
      <c r="C436" s="99" t="s">
        <v>430</v>
      </c>
      <c r="D436" s="99">
        <v>299.14999999999998</v>
      </c>
    </row>
    <row r="437" spans="2:7" ht="19.5" hidden="1" outlineLevel="1">
      <c r="B437" s="99">
        <v>84191</v>
      </c>
      <c r="C437" s="99" t="s">
        <v>300</v>
      </c>
      <c r="D437" s="99">
        <v>106.97</v>
      </c>
    </row>
    <row r="438" spans="2:7" ht="19.5" hidden="1" outlineLevel="1">
      <c r="B438" s="99" t="s">
        <v>168</v>
      </c>
      <c r="C438" s="99" t="s">
        <v>431</v>
      </c>
      <c r="D438" s="99">
        <v>77.069999999999993</v>
      </c>
    </row>
    <row r="439" spans="2:7" ht="19.5" hidden="1" outlineLevel="1">
      <c r="C439" s="99" t="s">
        <v>432</v>
      </c>
      <c r="D439" s="99">
        <v>10</v>
      </c>
    </row>
    <row r="440" spans="2:7" ht="19.5" hidden="1" outlineLevel="1"/>
    <row r="441" spans="2:7" ht="19.5" hidden="1" outlineLevel="1"/>
    <row r="442" spans="2:7" ht="19.5" hidden="1" outlineLevel="1"/>
    <row r="443" spans="2:7" ht="19.5" hidden="1" outlineLevel="1"/>
    <row r="444" spans="2:7" collapsed="1"/>
    <row r="445" spans="2:7">
      <c r="B445" s="100" t="s">
        <v>158</v>
      </c>
      <c r="C445" s="101"/>
      <c r="D445" s="101"/>
      <c r="E445" s="101"/>
      <c r="F445" s="102"/>
      <c r="G445" s="103"/>
    </row>
    <row r="446" spans="2:7" ht="19.5" hidden="1" outlineLevel="1">
      <c r="B446" s="99" t="s">
        <v>159</v>
      </c>
      <c r="C446" s="99" t="s">
        <v>160</v>
      </c>
      <c r="D446" s="99" t="s">
        <v>125</v>
      </c>
    </row>
    <row r="447" spans="2:7" ht="19.5" hidden="1" outlineLevel="1">
      <c r="B447" s="99" t="s">
        <v>107</v>
      </c>
      <c r="C447" s="99" t="s">
        <v>301</v>
      </c>
      <c r="D447" s="99">
        <v>18</v>
      </c>
    </row>
    <row r="448" spans="2:7" ht="19.5" hidden="1" outlineLevel="1">
      <c r="B448" s="99" t="s">
        <v>108</v>
      </c>
      <c r="C448" s="99" t="s">
        <v>302</v>
      </c>
      <c r="D448" s="99">
        <v>9</v>
      </c>
    </row>
    <row r="449" spans="2:7" ht="19.5" hidden="1" outlineLevel="1">
      <c r="B449" s="99" t="s">
        <v>109</v>
      </c>
      <c r="C449" s="99" t="s">
        <v>303</v>
      </c>
      <c r="D449" s="99">
        <v>18</v>
      </c>
    </row>
    <row r="450" spans="2:7" ht="19.5" hidden="1" outlineLevel="1">
      <c r="B450" s="99" t="s">
        <v>110</v>
      </c>
      <c r="C450" s="99" t="s">
        <v>161</v>
      </c>
      <c r="D450" s="99">
        <v>9</v>
      </c>
    </row>
    <row r="451" spans="2:7" ht="19.5" hidden="1" outlineLevel="1"/>
    <row r="452" spans="2:7" ht="19.5" hidden="1" outlineLevel="1"/>
    <row r="453" spans="2:7" ht="19.5" hidden="1" outlineLevel="1"/>
    <row r="454" spans="2:7" ht="19.5" hidden="1" outlineLevel="1"/>
    <row r="455" spans="2:7" ht="19.5" hidden="1" outlineLevel="1"/>
    <row r="456" spans="2:7" ht="19.5" hidden="1" outlineLevel="1"/>
    <row r="457" spans="2:7" ht="19.5" hidden="1" outlineLevel="1"/>
    <row r="458" spans="2:7" ht="19.5" hidden="1" outlineLevel="1"/>
    <row r="459" spans="2:7" ht="19.5" hidden="1" outlineLevel="1"/>
    <row r="460" spans="2:7" ht="19.5" hidden="1" outlineLevel="1"/>
    <row r="461" spans="2:7" ht="19.5" hidden="1" outlineLevel="1"/>
    <row r="462" spans="2:7" collapsed="1"/>
    <row r="463" spans="2:7">
      <c r="B463" s="100" t="s">
        <v>346</v>
      </c>
      <c r="C463" s="101"/>
      <c r="D463" s="101"/>
      <c r="E463" s="101"/>
      <c r="F463" s="102"/>
      <c r="G463" s="103"/>
    </row>
    <row r="464" spans="2:7" ht="19.5" hidden="1" outlineLevel="1">
      <c r="B464" s="99" t="s">
        <v>297</v>
      </c>
      <c r="C464" s="99" t="s">
        <v>347</v>
      </c>
      <c r="D464" s="99" t="s">
        <v>125</v>
      </c>
      <c r="E464"/>
    </row>
    <row r="465" spans="2:5" ht="19.5" hidden="1" outlineLevel="1">
      <c r="B465" s="99" t="s">
        <v>107</v>
      </c>
      <c r="C465" s="99" t="s">
        <v>301</v>
      </c>
      <c r="D465" s="99">
        <v>16</v>
      </c>
      <c r="E465"/>
    </row>
    <row r="466" spans="2:5" ht="19.5" hidden="1" outlineLevel="1">
      <c r="B466" s="99" t="s">
        <v>108</v>
      </c>
      <c r="C466" s="99" t="s">
        <v>302</v>
      </c>
      <c r="D466" s="99">
        <v>8</v>
      </c>
      <c r="E466"/>
    </row>
    <row r="467" spans="2:5" ht="19.5" hidden="1" outlineLevel="1">
      <c r="B467" s="99" t="s">
        <v>109</v>
      </c>
      <c r="C467" s="99" t="s">
        <v>303</v>
      </c>
      <c r="D467" s="99">
        <v>16</v>
      </c>
      <c r="E467"/>
    </row>
    <row r="468" spans="2:5" ht="19.5" hidden="1" outlineLevel="1">
      <c r="B468" s="99" t="s">
        <v>110</v>
      </c>
      <c r="C468" s="99" t="s">
        <v>161</v>
      </c>
      <c r="D468" s="99">
        <v>8</v>
      </c>
      <c r="E468"/>
    </row>
    <row r="469" spans="2:5" ht="19.5" hidden="1" outlineLevel="1">
      <c r="E469"/>
    </row>
    <row r="470" spans="2:5" ht="19.5" hidden="1" outlineLevel="1"/>
    <row r="471" spans="2:5" ht="19.5" hidden="1" outlineLevel="1"/>
    <row r="472" spans="2:5" ht="19.5" hidden="1" outlineLevel="1"/>
    <row r="473" spans="2:5" ht="19.5" hidden="1" outlineLevel="1"/>
    <row r="474" spans="2:5" ht="19.5" hidden="1" outlineLevel="1"/>
    <row r="475" spans="2:5" ht="19.5" hidden="1" outlineLevel="1"/>
    <row r="476" spans="2:5" ht="19.5" hidden="1" outlineLevel="1"/>
    <row r="477" spans="2:5" ht="19.5" hidden="1" outlineLevel="1"/>
    <row r="478" spans="2:5" ht="19.5" hidden="1" outlineLevel="1"/>
    <row r="479" spans="2:5" ht="19.5" hidden="1" outlineLevel="1"/>
    <row r="480" spans="2:5" ht="19.5" hidden="1" outlineLevel="1"/>
    <row r="481" spans="2:7" ht="19.5" hidden="1" outlineLevel="1"/>
    <row r="482" spans="2:7" ht="19.5" hidden="1" outlineLevel="1"/>
    <row r="483" spans="2:7" ht="19.5" hidden="1" outlineLevel="1"/>
    <row r="484" spans="2:7" collapsed="1"/>
    <row r="485" spans="2:7">
      <c r="B485" s="100" t="s">
        <v>304</v>
      </c>
      <c r="C485" s="101"/>
      <c r="D485" s="101"/>
      <c r="E485" s="101"/>
      <c r="F485" s="102"/>
      <c r="G485" s="103"/>
    </row>
    <row r="486" spans="2:7" ht="19.5" hidden="1" outlineLevel="1">
      <c r="B486" s="99" t="s">
        <v>162</v>
      </c>
      <c r="C486" s="99" t="s">
        <v>291</v>
      </c>
      <c r="D486" s="99" t="s">
        <v>125</v>
      </c>
    </row>
    <row r="487" spans="2:7" ht="19.5" hidden="1" outlineLevel="1">
      <c r="D487" s="99">
        <v>1</v>
      </c>
    </row>
    <row r="488" spans="2:7" ht="19.5" hidden="1" outlineLevel="1">
      <c r="C488" s="99">
        <v>1234</v>
      </c>
      <c r="D488" s="99">
        <v>2</v>
      </c>
    </row>
    <row r="489" spans="2:7" ht="19.5" hidden="1" outlineLevel="1">
      <c r="C489" s="99" t="s">
        <v>305</v>
      </c>
      <c r="D489" s="99">
        <v>12</v>
      </c>
    </row>
    <row r="490" spans="2:7" ht="19.5" hidden="1" outlineLevel="1">
      <c r="B490" s="99" t="s">
        <v>129</v>
      </c>
      <c r="C490" s="99" t="s">
        <v>307</v>
      </c>
      <c r="D490" s="99">
        <v>4</v>
      </c>
    </row>
    <row r="491" spans="2:7" ht="19.5" hidden="1" outlineLevel="1">
      <c r="B491" s="99" t="s">
        <v>102</v>
      </c>
      <c r="C491" s="99" t="s">
        <v>420</v>
      </c>
      <c r="D491" s="99">
        <v>8</v>
      </c>
    </row>
    <row r="492" spans="2:7" ht="19.5" hidden="1" outlineLevel="1">
      <c r="B492" s="99" t="s">
        <v>306</v>
      </c>
      <c r="C492" s="99" t="s">
        <v>308</v>
      </c>
      <c r="D492" s="99">
        <v>12</v>
      </c>
    </row>
    <row r="493" spans="2:7" ht="19.5" hidden="1" outlineLevel="1">
      <c r="C493" s="99" t="s">
        <v>309</v>
      </c>
      <c r="D493" s="99">
        <v>3</v>
      </c>
    </row>
    <row r="494" spans="2:7" ht="19.5" hidden="1" outlineLevel="1">
      <c r="B494" s="99">
        <v>0</v>
      </c>
      <c r="C494" s="99" t="s">
        <v>310</v>
      </c>
      <c r="D494" s="99">
        <v>1</v>
      </c>
    </row>
    <row r="495" spans="2:7" ht="19.5" hidden="1" outlineLevel="1">
      <c r="B495" s="99" t="s">
        <v>311</v>
      </c>
      <c r="C495" s="99" t="s">
        <v>312</v>
      </c>
      <c r="D495" s="99">
        <v>2</v>
      </c>
    </row>
    <row r="496" spans="2:7" ht="19.5" hidden="1" outlineLevel="1">
      <c r="C496" s="99" t="s">
        <v>313</v>
      </c>
      <c r="D496" s="99">
        <v>12</v>
      </c>
    </row>
    <row r="497" spans="2:4" ht="19.5" hidden="1" outlineLevel="1">
      <c r="B497" s="99" t="s">
        <v>131</v>
      </c>
      <c r="C497" s="99" t="s">
        <v>314</v>
      </c>
      <c r="D497" s="99">
        <v>5</v>
      </c>
    </row>
    <row r="498" spans="2:4" ht="19.5" hidden="1" outlineLevel="1">
      <c r="B498" s="99" t="s">
        <v>366</v>
      </c>
      <c r="C498" s="99" t="s">
        <v>187</v>
      </c>
      <c r="D498" s="99">
        <v>6</v>
      </c>
    </row>
    <row r="499" spans="2:4" ht="19.5" hidden="1" outlineLevel="1">
      <c r="B499" s="99" t="s">
        <v>315</v>
      </c>
      <c r="C499" s="99" t="s">
        <v>316</v>
      </c>
      <c r="D499" s="99">
        <v>12</v>
      </c>
    </row>
    <row r="500" spans="2:4" ht="19.5" hidden="1" outlineLevel="1">
      <c r="C500" s="99" t="s">
        <v>421</v>
      </c>
      <c r="D500" s="99">
        <v>3</v>
      </c>
    </row>
    <row r="501" spans="2:4" ht="19.5" hidden="1" outlineLevel="1">
      <c r="B501" s="99" t="s">
        <v>130</v>
      </c>
      <c r="C501" s="99" t="s">
        <v>345</v>
      </c>
      <c r="D501" s="99">
        <v>18</v>
      </c>
    </row>
    <row r="502" spans="2:4" ht="19.5" hidden="1" outlineLevel="1">
      <c r="C502" s="99" t="s">
        <v>317</v>
      </c>
      <c r="D502" s="99">
        <v>12</v>
      </c>
    </row>
    <row r="503" spans="2:4" ht="19.5" hidden="1" outlineLevel="1">
      <c r="B503" s="99" t="s">
        <v>103</v>
      </c>
      <c r="C503" s="99" t="s">
        <v>422</v>
      </c>
      <c r="D503" s="99">
        <v>1</v>
      </c>
    </row>
    <row r="504" spans="2:4" ht="19.5" hidden="1" outlineLevel="1">
      <c r="B504" s="99">
        <v>0</v>
      </c>
      <c r="C504" s="99" t="s">
        <v>318</v>
      </c>
      <c r="D504" s="99">
        <v>1</v>
      </c>
    </row>
    <row r="505" spans="2:4" ht="19.5" hidden="1" outlineLevel="1">
      <c r="C505" s="99" t="s">
        <v>319</v>
      </c>
      <c r="D505" s="99">
        <v>19</v>
      </c>
    </row>
    <row r="506" spans="2:4" ht="19.5" hidden="1" outlineLevel="1">
      <c r="C506" s="99" t="s">
        <v>320</v>
      </c>
      <c r="D506" s="99">
        <v>6</v>
      </c>
    </row>
    <row r="507" spans="2:4" ht="19.5" hidden="1" outlineLevel="1">
      <c r="C507" s="99" t="s">
        <v>321</v>
      </c>
      <c r="D507" s="99">
        <v>12</v>
      </c>
    </row>
    <row r="508" spans="2:4" ht="19.5" hidden="1" outlineLevel="1">
      <c r="B508" s="99">
        <v>15410</v>
      </c>
      <c r="C508" s="99" t="s">
        <v>423</v>
      </c>
      <c r="D508" s="99">
        <v>2</v>
      </c>
    </row>
    <row r="509" spans="2:4" ht="19.5" hidden="1" outlineLevel="1"/>
    <row r="510" spans="2:4" ht="19.5" hidden="1" outlineLevel="1"/>
    <row r="511" spans="2:4" ht="19.5" hidden="1" outlineLevel="1"/>
    <row r="512" spans="2:4" ht="19.5" hidden="1" outlineLevel="1"/>
    <row r="513" spans="2:7" collapsed="1"/>
    <row r="514" spans="2:7">
      <c r="B514" s="100" t="s">
        <v>163</v>
      </c>
      <c r="C514" s="101"/>
      <c r="D514" s="101"/>
      <c r="E514" s="101"/>
      <c r="F514" s="102"/>
      <c r="G514" s="103"/>
    </row>
    <row r="515" spans="2:7" ht="19.5" hidden="1" outlineLevel="1">
      <c r="B515" s="99" t="s">
        <v>113</v>
      </c>
      <c r="C515" s="99" t="s">
        <v>116</v>
      </c>
    </row>
    <row r="516" spans="2:7" ht="19.5" hidden="1" outlineLevel="1">
      <c r="B516" s="99" t="s">
        <v>377</v>
      </c>
      <c r="C516" s="99">
        <v>9.3000000000000007</v>
      </c>
    </row>
    <row r="517" spans="2:7" ht="19.5" hidden="1" outlineLevel="1">
      <c r="B517" s="99" t="s">
        <v>378</v>
      </c>
      <c r="C517" s="99">
        <v>34.770000000000003</v>
      </c>
    </row>
    <row r="518" spans="2:7" ht="19.5" hidden="1" outlineLevel="1">
      <c r="B518" s="99" t="s">
        <v>379</v>
      </c>
      <c r="C518" s="99">
        <v>17.100000000000001</v>
      </c>
    </row>
    <row r="519" spans="2:7" ht="19.5" hidden="1" outlineLevel="1">
      <c r="B519" s="99" t="s">
        <v>380</v>
      </c>
      <c r="C519" s="99">
        <v>7.18</v>
      </c>
    </row>
    <row r="520" spans="2:7" ht="19.5" hidden="1" outlineLevel="1">
      <c r="B520" s="99" t="s">
        <v>381</v>
      </c>
      <c r="C520" s="99">
        <v>5.6</v>
      </c>
    </row>
    <row r="521" spans="2:7" ht="19.5" hidden="1" outlineLevel="1">
      <c r="B521" s="99" t="s">
        <v>279</v>
      </c>
      <c r="C521" s="99">
        <v>2.5099999999999998</v>
      </c>
    </row>
    <row r="522" spans="2:7" ht="19.5" hidden="1" outlineLevel="1">
      <c r="B522" s="99" t="s">
        <v>382</v>
      </c>
      <c r="C522" s="99">
        <v>8.7100000000000009</v>
      </c>
    </row>
    <row r="523" spans="2:7" ht="19.5" hidden="1" outlineLevel="1">
      <c r="B523" s="99" t="s">
        <v>383</v>
      </c>
      <c r="C523" s="99">
        <v>9.9</v>
      </c>
    </row>
    <row r="524" spans="2:7" ht="19.5" hidden="1" outlineLevel="1">
      <c r="B524" s="99" t="s">
        <v>280</v>
      </c>
      <c r="C524" s="99">
        <v>26.76</v>
      </c>
    </row>
    <row r="525" spans="2:7" ht="19.5" hidden="1" outlineLevel="1">
      <c r="B525" s="99" t="s">
        <v>384</v>
      </c>
      <c r="C525" s="99">
        <v>14.7</v>
      </c>
    </row>
    <row r="526" spans="2:7" ht="19.5" hidden="1" outlineLevel="1">
      <c r="B526" s="99" t="s">
        <v>385</v>
      </c>
      <c r="C526" s="99">
        <v>2.5499999999999998</v>
      </c>
    </row>
    <row r="527" spans="2:7" ht="19.5" hidden="1" outlineLevel="1">
      <c r="B527" s="99" t="s">
        <v>386</v>
      </c>
      <c r="C527" s="99">
        <v>2</v>
      </c>
    </row>
    <row r="528" spans="2:7" ht="19.5" hidden="1" outlineLevel="1">
      <c r="B528" s="99" t="s">
        <v>387</v>
      </c>
      <c r="C528" s="99">
        <v>9.31</v>
      </c>
    </row>
    <row r="529" spans="2:3" ht="19.5" hidden="1" outlineLevel="1">
      <c r="B529" s="99" t="s">
        <v>281</v>
      </c>
      <c r="C529" s="99">
        <v>19</v>
      </c>
    </row>
    <row r="530" spans="2:3" ht="19.5" hidden="1" outlineLevel="1">
      <c r="B530" s="99" t="s">
        <v>388</v>
      </c>
      <c r="C530" s="99">
        <v>42.63</v>
      </c>
    </row>
    <row r="531" spans="2:3" ht="19.5" hidden="1" outlineLevel="1">
      <c r="B531" s="99" t="s">
        <v>389</v>
      </c>
      <c r="C531" s="99">
        <v>12.55</v>
      </c>
    </row>
    <row r="532" spans="2:3" ht="19.5" hidden="1" outlineLevel="1">
      <c r="B532" s="99" t="s">
        <v>390</v>
      </c>
      <c r="C532" s="99">
        <v>6.44</v>
      </c>
    </row>
    <row r="533" spans="2:3" ht="19.5" hidden="1" outlineLevel="1">
      <c r="B533" s="99" t="s">
        <v>391</v>
      </c>
      <c r="C533" s="99">
        <v>31</v>
      </c>
    </row>
    <row r="534" spans="2:3" ht="19.5" hidden="1" outlineLevel="1">
      <c r="B534" s="99" t="s">
        <v>392</v>
      </c>
      <c r="C534" s="99">
        <v>6.3</v>
      </c>
    </row>
    <row r="535" spans="2:3" ht="19.5" hidden="1" outlineLevel="1">
      <c r="B535" s="99" t="s">
        <v>393</v>
      </c>
      <c r="C535" s="99">
        <v>10</v>
      </c>
    </row>
    <row r="536" spans="2:3" ht="19.5" hidden="1" outlineLevel="1">
      <c r="B536" s="99" t="s">
        <v>394</v>
      </c>
      <c r="C536" s="99">
        <v>6.21</v>
      </c>
    </row>
    <row r="537" spans="2:3" ht="19.5" hidden="1" outlineLevel="1">
      <c r="B537" s="99" t="s">
        <v>395</v>
      </c>
      <c r="C537" s="99">
        <v>19.86</v>
      </c>
    </row>
    <row r="538" spans="2:3" ht="19.5" hidden="1" outlineLevel="1">
      <c r="B538" s="99" t="s">
        <v>396</v>
      </c>
      <c r="C538" s="99">
        <v>4.63</v>
      </c>
    </row>
    <row r="539" spans="2:3" ht="19.5" hidden="1" outlineLevel="1">
      <c r="B539" s="99" t="s">
        <v>397</v>
      </c>
      <c r="C539" s="99">
        <v>4.01</v>
      </c>
    </row>
    <row r="540" spans="2:3" ht="19.5" hidden="1" outlineLevel="1">
      <c r="B540" s="99" t="s">
        <v>286</v>
      </c>
      <c r="C540" s="99">
        <v>10</v>
      </c>
    </row>
    <row r="541" spans="2:3" ht="19.5" hidden="1" outlineLevel="1">
      <c r="B541" s="99" t="s">
        <v>282</v>
      </c>
      <c r="C541" s="99">
        <v>30.23</v>
      </c>
    </row>
    <row r="542" spans="2:3" ht="19.5" hidden="1" outlineLevel="1">
      <c r="B542" s="99" t="s">
        <v>398</v>
      </c>
      <c r="C542" s="99">
        <v>10.36</v>
      </c>
    </row>
    <row r="543" spans="2:3" ht="19.5" hidden="1" outlineLevel="1">
      <c r="B543" s="99" t="s">
        <v>399</v>
      </c>
      <c r="C543" s="99">
        <v>5.0999999999999996</v>
      </c>
    </row>
    <row r="544" spans="2:3" ht="19.5" hidden="1" outlineLevel="1">
      <c r="B544" s="99" t="s">
        <v>400</v>
      </c>
      <c r="C544" s="99">
        <v>3.4</v>
      </c>
    </row>
    <row r="545" spans="2:7" ht="19.5" hidden="1" outlineLevel="1">
      <c r="B545" s="99" t="s">
        <v>401</v>
      </c>
      <c r="C545" s="99">
        <v>3.63</v>
      </c>
    </row>
    <row r="546" spans="2:7" ht="19.5" hidden="1" outlineLevel="1">
      <c r="B546" s="99" t="s">
        <v>402</v>
      </c>
      <c r="C546" s="99">
        <v>3.64</v>
      </c>
    </row>
    <row r="547" spans="2:7" ht="19.5" hidden="1" outlineLevel="1">
      <c r="B547" s="99" t="s">
        <v>403</v>
      </c>
      <c r="C547" s="99">
        <v>3.4</v>
      </c>
    </row>
    <row r="548" spans="2:7" ht="19.5" hidden="1" outlineLevel="1">
      <c r="B548" s="99" t="s">
        <v>404</v>
      </c>
      <c r="C548" s="99">
        <v>10.5</v>
      </c>
    </row>
    <row r="549" spans="2:7" ht="19.5" hidden="1" outlineLevel="1">
      <c r="B549" s="99" t="s">
        <v>405</v>
      </c>
      <c r="C549" s="99">
        <v>10.5</v>
      </c>
    </row>
    <row r="550" spans="2:7" ht="19.5" hidden="1" outlineLevel="1">
      <c r="B550" s="99" t="s">
        <v>283</v>
      </c>
      <c r="C550" s="99">
        <v>3.9</v>
      </c>
    </row>
    <row r="551" spans="2:7" ht="19.5" hidden="1" outlineLevel="1">
      <c r="B551" s="99" t="s">
        <v>284</v>
      </c>
      <c r="C551" s="99">
        <v>3.4</v>
      </c>
    </row>
    <row r="552" spans="2:7" ht="19.5" hidden="1" outlineLevel="1">
      <c r="B552" s="99" t="s">
        <v>285</v>
      </c>
      <c r="C552" s="99">
        <v>3.4</v>
      </c>
    </row>
    <row r="553" spans="2:7" ht="19.5" hidden="1" outlineLevel="1">
      <c r="B553" s="99" t="s">
        <v>410</v>
      </c>
      <c r="C553" s="99">
        <v>414.45</v>
      </c>
    </row>
    <row r="554" spans="2:7" ht="19.5" hidden="1" outlineLevel="1"/>
    <row r="555" spans="2:7" ht="19.5" hidden="1" outlineLevel="1"/>
    <row r="556" spans="2:7" ht="19.5" hidden="1" outlineLevel="1"/>
    <row r="557" spans="2:7" collapsed="1"/>
    <row r="558" spans="2:7">
      <c r="B558" s="100" t="s">
        <v>164</v>
      </c>
      <c r="C558" s="101"/>
      <c r="D558" s="101"/>
      <c r="E558" s="101"/>
      <c r="F558" s="102"/>
      <c r="G558" s="103"/>
    </row>
    <row r="559" spans="2:7" ht="19.5" hidden="1" outlineLevel="1">
      <c r="B559" s="99" t="s">
        <v>113</v>
      </c>
      <c r="C559" s="99" t="s">
        <v>173</v>
      </c>
      <c r="D559" s="99" t="s">
        <v>115</v>
      </c>
      <c r="E559" s="99" t="s">
        <v>174</v>
      </c>
      <c r="F559" s="99" t="s">
        <v>122</v>
      </c>
      <c r="G559" s="99" t="s">
        <v>175</v>
      </c>
    </row>
    <row r="560" spans="2:7" ht="19.5" hidden="1" outlineLevel="1">
      <c r="B560" s="99" t="s">
        <v>377</v>
      </c>
      <c r="C560" s="99">
        <v>12.2</v>
      </c>
      <c r="D560" s="99">
        <v>2.8</v>
      </c>
      <c r="E560" s="99">
        <v>34.159999999999997</v>
      </c>
      <c r="F560" s="99">
        <v>0.72</v>
      </c>
      <c r="G560" s="99">
        <v>33.44</v>
      </c>
    </row>
    <row r="561" spans="2:7" ht="19.5" hidden="1" outlineLevel="1">
      <c r="B561" s="99" t="s">
        <v>378</v>
      </c>
      <c r="C561" s="99">
        <v>49.05</v>
      </c>
      <c r="D561" s="99">
        <v>2.8</v>
      </c>
      <c r="E561" s="99">
        <v>137.34</v>
      </c>
      <c r="F561" s="99">
        <v>47.63</v>
      </c>
      <c r="G561" s="99">
        <v>89.71</v>
      </c>
    </row>
    <row r="562" spans="2:7" ht="19.5" hidden="1" outlineLevel="1">
      <c r="B562" s="99" t="s">
        <v>379</v>
      </c>
      <c r="C562" s="99">
        <v>25.8</v>
      </c>
      <c r="D562" s="99">
        <v>2.8</v>
      </c>
      <c r="E562" s="99">
        <v>72.239999999999995</v>
      </c>
      <c r="F562" s="99">
        <v>16.8</v>
      </c>
      <c r="G562" s="99">
        <v>55.44</v>
      </c>
    </row>
    <row r="563" spans="2:7" ht="19.5" hidden="1" outlineLevel="1">
      <c r="B563" s="99" t="s">
        <v>380</v>
      </c>
      <c r="C563" s="99">
        <v>10.93</v>
      </c>
      <c r="D563" s="99">
        <v>2.8</v>
      </c>
      <c r="E563" s="99">
        <v>30.59</v>
      </c>
      <c r="F563" s="99">
        <v>2.59</v>
      </c>
      <c r="G563" s="99">
        <v>28</v>
      </c>
    </row>
    <row r="564" spans="2:7" ht="19.5" hidden="1" outlineLevel="1">
      <c r="B564" s="99" t="s">
        <v>381</v>
      </c>
      <c r="C564" s="99">
        <v>9.81</v>
      </c>
      <c r="D564" s="99">
        <v>2.8</v>
      </c>
      <c r="E564" s="99">
        <v>27.47</v>
      </c>
      <c r="F564" s="99">
        <v>1.89</v>
      </c>
      <c r="G564" s="99">
        <v>25.58</v>
      </c>
    </row>
    <row r="565" spans="2:7" ht="19.5" hidden="1" outlineLevel="1">
      <c r="B565" s="99" t="s">
        <v>279</v>
      </c>
      <c r="C565" s="99">
        <v>6.51</v>
      </c>
      <c r="D565" s="99">
        <v>2.8</v>
      </c>
      <c r="E565" s="99">
        <v>18.23</v>
      </c>
      <c r="F565" s="99">
        <v>0.27</v>
      </c>
      <c r="G565" s="99">
        <v>17.96</v>
      </c>
    </row>
    <row r="566" spans="2:7" ht="19.5" hidden="1" outlineLevel="1">
      <c r="B566" s="99" t="s">
        <v>382</v>
      </c>
      <c r="C566" s="99">
        <v>11.9</v>
      </c>
      <c r="D566" s="99">
        <v>2.8</v>
      </c>
      <c r="E566" s="99">
        <v>33.31</v>
      </c>
      <c r="F566" s="99">
        <v>1.89</v>
      </c>
      <c r="G566" s="99">
        <v>31.42</v>
      </c>
    </row>
    <row r="567" spans="2:7" ht="19.5" hidden="1" outlineLevel="1">
      <c r="B567" s="99" t="s">
        <v>383</v>
      </c>
      <c r="C567" s="99">
        <v>12.6</v>
      </c>
      <c r="D567" s="99">
        <v>2.8</v>
      </c>
      <c r="E567" s="99">
        <v>35.270000000000003</v>
      </c>
      <c r="F567" s="99">
        <v>4.5</v>
      </c>
      <c r="G567" s="99">
        <v>30.77</v>
      </c>
    </row>
    <row r="568" spans="2:7" ht="19.5" hidden="1" outlineLevel="1">
      <c r="B568" s="99" t="s">
        <v>280</v>
      </c>
      <c r="C568" s="99">
        <v>20.71</v>
      </c>
      <c r="D568" s="99">
        <v>2.8</v>
      </c>
      <c r="E568" s="99">
        <v>57.99</v>
      </c>
      <c r="F568" s="99">
        <v>6.37</v>
      </c>
      <c r="G568" s="99">
        <v>51.62</v>
      </c>
    </row>
    <row r="569" spans="2:7" ht="19.5" hidden="1" outlineLevel="1">
      <c r="B569" s="99" t="s">
        <v>384</v>
      </c>
      <c r="C569" s="99">
        <v>19.93</v>
      </c>
      <c r="D569" s="99">
        <v>2.8</v>
      </c>
      <c r="E569" s="99">
        <v>55.8</v>
      </c>
      <c r="F569" s="99">
        <v>4.2699999999999996</v>
      </c>
      <c r="G569" s="99">
        <v>51.53</v>
      </c>
    </row>
    <row r="570" spans="2:7" ht="19.5" hidden="1" outlineLevel="1">
      <c r="B570" s="99" t="s">
        <v>385</v>
      </c>
      <c r="C570" s="99">
        <v>6.4</v>
      </c>
      <c r="D570" s="99">
        <v>2.8</v>
      </c>
      <c r="E570" s="99">
        <v>17.93</v>
      </c>
      <c r="F570" s="99">
        <v>1.68</v>
      </c>
      <c r="G570" s="99">
        <v>16.25</v>
      </c>
    </row>
    <row r="571" spans="2:7" ht="19.5" hidden="1" outlineLevel="1">
      <c r="B571" s="99" t="s">
        <v>386</v>
      </c>
      <c r="C571" s="99">
        <v>5.66</v>
      </c>
      <c r="D571" s="99">
        <v>2.8</v>
      </c>
      <c r="E571" s="99">
        <v>15.85</v>
      </c>
      <c r="F571" s="99">
        <v>4.4800000000000004</v>
      </c>
      <c r="G571" s="99">
        <v>11.37</v>
      </c>
    </row>
    <row r="572" spans="2:7" ht="19.5" hidden="1" outlineLevel="1">
      <c r="B572" s="99" t="s">
        <v>387</v>
      </c>
      <c r="C572" s="99">
        <v>12.21</v>
      </c>
      <c r="D572" s="99">
        <v>2.8</v>
      </c>
      <c r="E572" s="99">
        <v>34.19</v>
      </c>
      <c r="F572" s="99">
        <v>1.68</v>
      </c>
      <c r="G572" s="99">
        <v>32.51</v>
      </c>
    </row>
    <row r="573" spans="2:7" ht="19.5" hidden="1" outlineLevel="1">
      <c r="B573" s="99" t="s">
        <v>281</v>
      </c>
      <c r="C573" s="99">
        <v>17.600000000000001</v>
      </c>
      <c r="D573" s="99">
        <v>2.8</v>
      </c>
      <c r="E573" s="99">
        <v>49.27</v>
      </c>
      <c r="F573" s="99">
        <v>4.4800000000000004</v>
      </c>
      <c r="G573" s="99">
        <v>44.79</v>
      </c>
    </row>
    <row r="574" spans="2:7" ht="19.5" hidden="1" outlineLevel="1">
      <c r="B574" s="99" t="s">
        <v>388</v>
      </c>
      <c r="C574" s="99">
        <v>35.07</v>
      </c>
      <c r="D574" s="99">
        <v>2.8</v>
      </c>
      <c r="E574" s="99">
        <v>98.2</v>
      </c>
      <c r="F574" s="99">
        <v>49.92</v>
      </c>
      <c r="G574" s="99">
        <v>48.28</v>
      </c>
    </row>
    <row r="575" spans="2:7" ht="19.5" hidden="1" outlineLevel="1">
      <c r="B575" s="99" t="s">
        <v>389</v>
      </c>
      <c r="C575" s="99">
        <v>15.91</v>
      </c>
      <c r="D575" s="99">
        <v>2.8</v>
      </c>
      <c r="E575" s="99">
        <v>44.54</v>
      </c>
      <c r="F575" s="99">
        <v>6.39</v>
      </c>
      <c r="G575" s="99">
        <v>38.15</v>
      </c>
    </row>
    <row r="576" spans="2:7" ht="19.5" hidden="1" outlineLevel="1">
      <c r="B576" s="99" t="s">
        <v>390</v>
      </c>
      <c r="C576" s="99">
        <v>10.43</v>
      </c>
      <c r="D576" s="99">
        <v>2.8</v>
      </c>
      <c r="E576" s="99">
        <v>29.19</v>
      </c>
      <c r="F576" s="99">
        <v>2.61</v>
      </c>
      <c r="G576" s="99">
        <v>26.58</v>
      </c>
    </row>
    <row r="577" spans="2:7" ht="19.5" hidden="1" outlineLevel="1">
      <c r="B577" s="99" t="s">
        <v>392</v>
      </c>
      <c r="C577" s="99">
        <v>10.3</v>
      </c>
      <c r="D577" s="99">
        <v>2.8</v>
      </c>
      <c r="E577" s="99">
        <v>28.83</v>
      </c>
      <c r="F577" s="99">
        <v>2.38</v>
      </c>
      <c r="G577" s="99">
        <v>26.45</v>
      </c>
    </row>
    <row r="578" spans="2:7" ht="19.5" hidden="1" outlineLevel="1">
      <c r="B578" s="99" t="s">
        <v>393</v>
      </c>
      <c r="C578" s="99">
        <v>14</v>
      </c>
      <c r="D578" s="99">
        <v>2.8</v>
      </c>
      <c r="E578" s="99">
        <v>39.19</v>
      </c>
      <c r="F578" s="99">
        <v>0.45</v>
      </c>
      <c r="G578" s="99">
        <v>38.74</v>
      </c>
    </row>
    <row r="579" spans="2:7" ht="19.5" hidden="1" outlineLevel="1">
      <c r="B579" s="99" t="s">
        <v>394</v>
      </c>
      <c r="C579" s="99">
        <v>10.210000000000001</v>
      </c>
      <c r="D579" s="99">
        <v>2.8</v>
      </c>
      <c r="E579" s="99">
        <v>28.59</v>
      </c>
      <c r="F579" s="99">
        <v>2.38</v>
      </c>
      <c r="G579" s="99">
        <v>26.21</v>
      </c>
    </row>
    <row r="580" spans="2:7" ht="19.5" hidden="1" outlineLevel="1">
      <c r="B580" s="99" t="s">
        <v>395</v>
      </c>
      <c r="C580" s="99">
        <v>19.96</v>
      </c>
      <c r="D580" s="99">
        <v>2.8</v>
      </c>
      <c r="E580" s="99">
        <v>55.88</v>
      </c>
      <c r="F580" s="99">
        <v>5.85</v>
      </c>
      <c r="G580" s="99">
        <v>50.03</v>
      </c>
    </row>
    <row r="581" spans="2:7" ht="19.5" hidden="1" outlineLevel="1">
      <c r="B581" s="99" t="s">
        <v>396</v>
      </c>
      <c r="C581" s="99">
        <v>9.08</v>
      </c>
      <c r="D581" s="99">
        <v>2.8</v>
      </c>
      <c r="E581" s="99">
        <v>25.42</v>
      </c>
      <c r="F581" s="99">
        <v>1.68</v>
      </c>
      <c r="G581" s="99">
        <v>23.74</v>
      </c>
    </row>
    <row r="582" spans="2:7" ht="19.5" hidden="1" outlineLevel="1">
      <c r="B582" s="99" t="s">
        <v>397</v>
      </c>
      <c r="C582" s="99">
        <v>8.0399999999999991</v>
      </c>
      <c r="D582" s="99">
        <v>2.8</v>
      </c>
      <c r="E582" s="99">
        <v>22.51</v>
      </c>
      <c r="F582" s="99">
        <v>1.68</v>
      </c>
      <c r="G582" s="99">
        <v>20.83</v>
      </c>
    </row>
    <row r="583" spans="2:7" ht="19.5" hidden="1" outlineLevel="1">
      <c r="B583" s="99" t="s">
        <v>286</v>
      </c>
      <c r="C583" s="99">
        <v>14</v>
      </c>
      <c r="D583" s="99">
        <v>2.8</v>
      </c>
      <c r="E583" s="99">
        <v>39.200000000000003</v>
      </c>
      <c r="F583" s="99">
        <v>3.36</v>
      </c>
      <c r="G583" s="99">
        <v>35.840000000000003</v>
      </c>
    </row>
    <row r="584" spans="2:7" ht="19.5" hidden="1" outlineLevel="1">
      <c r="B584" s="99" t="s">
        <v>282</v>
      </c>
      <c r="C584" s="99">
        <v>22.11</v>
      </c>
      <c r="D584" s="99">
        <v>2.8</v>
      </c>
      <c r="E584" s="99">
        <v>61.91</v>
      </c>
      <c r="F584" s="99">
        <v>5.1100000000000003</v>
      </c>
      <c r="G584" s="99">
        <v>56.8</v>
      </c>
    </row>
    <row r="585" spans="2:7" ht="19.5" hidden="1" outlineLevel="1">
      <c r="B585" s="99" t="s">
        <v>398</v>
      </c>
      <c r="C585" s="99">
        <v>16</v>
      </c>
      <c r="D585" s="99">
        <v>2.8</v>
      </c>
      <c r="E585" s="99">
        <v>44.79</v>
      </c>
      <c r="F585" s="99">
        <v>4.5</v>
      </c>
      <c r="G585" s="99">
        <v>40.29</v>
      </c>
    </row>
    <row r="586" spans="2:7" ht="19.5" hidden="1" outlineLevel="1">
      <c r="B586" s="99" t="s">
        <v>399</v>
      </c>
      <c r="C586" s="99">
        <v>9.4</v>
      </c>
      <c r="D586" s="99">
        <v>1.2</v>
      </c>
      <c r="E586" s="99">
        <v>11.28</v>
      </c>
      <c r="F586" s="99">
        <v>0.56999999999999995</v>
      </c>
      <c r="G586" s="99">
        <v>10.71</v>
      </c>
    </row>
    <row r="587" spans="2:7" ht="19.5" hidden="1" outlineLevel="1">
      <c r="B587" s="99" t="s">
        <v>400</v>
      </c>
      <c r="C587" s="99">
        <v>7.4</v>
      </c>
      <c r="D587" s="99">
        <v>1.2</v>
      </c>
      <c r="E587" s="99">
        <v>8.8800000000000008</v>
      </c>
      <c r="F587" s="99">
        <v>0.45</v>
      </c>
      <c r="G587" s="99">
        <v>8.43</v>
      </c>
    </row>
    <row r="588" spans="2:7" ht="19.5" hidden="1" outlineLevel="1">
      <c r="B588" s="99" t="s">
        <v>401</v>
      </c>
      <c r="C588" s="99">
        <v>7.84</v>
      </c>
      <c r="D588" s="99">
        <v>1.2</v>
      </c>
      <c r="E588" s="99">
        <v>9.41</v>
      </c>
      <c r="F588" s="99">
        <v>0.45</v>
      </c>
      <c r="G588" s="99">
        <v>8.9600000000000009</v>
      </c>
    </row>
    <row r="589" spans="2:7" ht="19.5" hidden="1" outlineLevel="1">
      <c r="B589" s="99" t="s">
        <v>402</v>
      </c>
      <c r="C589" s="99">
        <v>7.86</v>
      </c>
      <c r="D589" s="99">
        <v>1.2</v>
      </c>
      <c r="E589" s="99">
        <v>9.43</v>
      </c>
      <c r="F589" s="99">
        <v>0.27</v>
      </c>
      <c r="G589" s="99">
        <v>9.16</v>
      </c>
    </row>
    <row r="590" spans="2:7" ht="19.5" hidden="1" outlineLevel="1">
      <c r="B590" s="99" t="s">
        <v>403</v>
      </c>
      <c r="C590" s="99">
        <v>7.4</v>
      </c>
      <c r="D590" s="99">
        <v>1.2</v>
      </c>
      <c r="E590" s="99">
        <v>8.8800000000000008</v>
      </c>
      <c r="F590" s="99">
        <v>0.27</v>
      </c>
      <c r="G590" s="99">
        <v>8.61</v>
      </c>
    </row>
    <row r="591" spans="2:7" ht="19.5" hidden="1" outlineLevel="1">
      <c r="B591" s="99" t="s">
        <v>404</v>
      </c>
      <c r="C591" s="99">
        <v>14.2</v>
      </c>
      <c r="D591" s="99">
        <v>1.2</v>
      </c>
      <c r="E591" s="99">
        <v>17.04</v>
      </c>
      <c r="F591" s="99">
        <v>0.63</v>
      </c>
      <c r="G591" s="99">
        <v>16.41</v>
      </c>
    </row>
    <row r="592" spans="2:7" ht="19.5" hidden="1" outlineLevel="1">
      <c r="B592" s="99" t="s">
        <v>405</v>
      </c>
      <c r="C592" s="99">
        <v>14.2</v>
      </c>
      <c r="D592" s="99">
        <v>1.2</v>
      </c>
      <c r="E592" s="99">
        <v>17.04</v>
      </c>
      <c r="F592" s="99">
        <v>0.63</v>
      </c>
      <c r="G592" s="99">
        <v>16.41</v>
      </c>
    </row>
    <row r="593" spans="2:7" ht="19.5" hidden="1" outlineLevel="1">
      <c r="B593" s="99" t="s">
        <v>283</v>
      </c>
      <c r="C593" s="99">
        <v>8.1999999999999993</v>
      </c>
      <c r="D593" s="99">
        <v>1.2</v>
      </c>
      <c r="E593" s="99">
        <v>9.84</v>
      </c>
      <c r="F593" s="99">
        <v>0.56999999999999995</v>
      </c>
      <c r="G593" s="99">
        <v>9.27</v>
      </c>
    </row>
    <row r="594" spans="2:7" ht="19.5" hidden="1" outlineLevel="1">
      <c r="B594" s="99" t="s">
        <v>284</v>
      </c>
      <c r="C594" s="99">
        <v>7.4</v>
      </c>
      <c r="D594" s="99">
        <v>1.2</v>
      </c>
      <c r="E594" s="99">
        <v>8.8800000000000008</v>
      </c>
      <c r="F594" s="99">
        <v>0.27</v>
      </c>
      <c r="G594" s="99">
        <v>8.61</v>
      </c>
    </row>
    <row r="595" spans="2:7" ht="19.5" hidden="1" outlineLevel="1">
      <c r="B595" s="99" t="s">
        <v>285</v>
      </c>
      <c r="C595" s="99">
        <v>7.4</v>
      </c>
      <c r="D595" s="99">
        <v>1.2</v>
      </c>
      <c r="E595" s="99">
        <v>8.8800000000000008</v>
      </c>
      <c r="F595" s="99">
        <v>0.45</v>
      </c>
      <c r="G595" s="99">
        <v>8.43</v>
      </c>
    </row>
    <row r="596" spans="2:7" ht="19.5" hidden="1" outlineLevel="1">
      <c r="B596" s="99" t="s">
        <v>117</v>
      </c>
      <c r="E596" s="99">
        <v>1247.46</v>
      </c>
      <c r="G596" s="99">
        <v>1057.3399999999999</v>
      </c>
    </row>
    <row r="597" spans="2:7" ht="19.5" hidden="1" outlineLevel="1"/>
    <row r="598" spans="2:7" ht="19.5" hidden="1" outlineLevel="1"/>
    <row r="599" spans="2:7" collapsed="1"/>
    <row r="600" spans="2:7">
      <c r="B600" s="100" t="s">
        <v>349</v>
      </c>
      <c r="C600" s="101"/>
      <c r="D600" s="101"/>
      <c r="E600" s="101"/>
      <c r="F600" s="102"/>
      <c r="G600" s="103"/>
    </row>
    <row r="601" spans="2:7" ht="19.5" hidden="1" outlineLevel="1">
      <c r="B601" s="99" t="s">
        <v>119</v>
      </c>
      <c r="C601" s="99" t="s">
        <v>114</v>
      </c>
      <c r="D601" s="99" t="s">
        <v>115</v>
      </c>
      <c r="E601" s="99" t="s">
        <v>125</v>
      </c>
      <c r="F601" s="99" t="s">
        <v>116</v>
      </c>
      <c r="G601" s="99" t="s">
        <v>348</v>
      </c>
    </row>
    <row r="602" spans="2:7" ht="19.5" hidden="1" outlineLevel="1">
      <c r="B602" s="99" t="s">
        <v>147</v>
      </c>
      <c r="C602" s="99">
        <v>0.6</v>
      </c>
      <c r="D602" s="99">
        <v>0.5</v>
      </c>
      <c r="E602" s="99">
        <v>4</v>
      </c>
      <c r="F602" s="99">
        <v>0.3</v>
      </c>
      <c r="G602" s="99">
        <v>2.4</v>
      </c>
    </row>
    <row r="603" spans="2:7" ht="19.5" hidden="1" outlineLevel="1">
      <c r="B603" s="99" t="s">
        <v>146</v>
      </c>
      <c r="C603" s="99">
        <v>0.7</v>
      </c>
      <c r="D603" s="99">
        <v>0.7</v>
      </c>
      <c r="E603" s="99">
        <v>1</v>
      </c>
      <c r="F603" s="99">
        <v>0.49</v>
      </c>
      <c r="G603" s="99">
        <v>0.98</v>
      </c>
    </row>
    <row r="604" spans="2:7" ht="19.5" hidden="1" outlineLevel="1">
      <c r="B604" s="99" t="s">
        <v>247</v>
      </c>
      <c r="C604" s="99">
        <v>1</v>
      </c>
      <c r="D604" s="99">
        <v>0.7</v>
      </c>
      <c r="E604" s="99">
        <v>4</v>
      </c>
      <c r="F604" s="99">
        <v>0.7</v>
      </c>
      <c r="G604" s="99">
        <v>5.6</v>
      </c>
    </row>
    <row r="605" spans="2:7" ht="19.5" hidden="1" outlineLevel="1">
      <c r="B605" s="99" t="s">
        <v>290</v>
      </c>
      <c r="C605" s="99">
        <v>1</v>
      </c>
      <c r="D605" s="99">
        <v>0.5</v>
      </c>
      <c r="E605" s="99">
        <v>2</v>
      </c>
      <c r="F605" s="99">
        <v>0.5</v>
      </c>
      <c r="G605" s="99">
        <v>2</v>
      </c>
    </row>
    <row r="606" spans="2:7" ht="19.5" hidden="1" outlineLevel="1">
      <c r="B606" s="99" t="s">
        <v>289</v>
      </c>
      <c r="C606" s="99">
        <v>1.2</v>
      </c>
      <c r="D606" s="99">
        <v>0.6</v>
      </c>
      <c r="E606" s="99">
        <v>9</v>
      </c>
      <c r="F606" s="99">
        <v>0.72</v>
      </c>
      <c r="G606" s="99">
        <v>12.96</v>
      </c>
    </row>
    <row r="607" spans="2:7" ht="19.5" hidden="1" outlineLevel="1">
      <c r="B607" s="99" t="s">
        <v>287</v>
      </c>
      <c r="C607" s="99">
        <v>1.6</v>
      </c>
      <c r="D607" s="99">
        <v>2.2999999999999998</v>
      </c>
      <c r="E607" s="99">
        <v>1</v>
      </c>
      <c r="F607" s="99">
        <v>3.68</v>
      </c>
      <c r="G607" s="99">
        <v>7.36</v>
      </c>
    </row>
    <row r="608" spans="2:7" ht="19.5" hidden="1" outlineLevel="1">
      <c r="B608" s="99" t="s">
        <v>288</v>
      </c>
      <c r="C608" s="99">
        <v>2.7</v>
      </c>
      <c r="D608" s="99">
        <v>2.2999999999999998</v>
      </c>
      <c r="E608" s="99">
        <v>1</v>
      </c>
      <c r="F608" s="99">
        <v>6.21</v>
      </c>
      <c r="G608" s="99">
        <v>12.42</v>
      </c>
    </row>
    <row r="609" spans="2:7" ht="19.5" hidden="1" outlineLevel="1">
      <c r="B609" s="99" t="s">
        <v>361</v>
      </c>
      <c r="G609" s="99">
        <v>43.72</v>
      </c>
    </row>
    <row r="610" spans="2:7" ht="19.5" hidden="1" outlineLevel="1"/>
    <row r="611" spans="2:7" ht="19.5" hidden="1" outlineLevel="1"/>
    <row r="612" spans="2:7" collapsed="1"/>
    <row r="613" spans="2:7">
      <c r="B613" s="100" t="s">
        <v>350</v>
      </c>
      <c r="C613" s="101"/>
      <c r="D613" s="101"/>
      <c r="E613" s="101"/>
      <c r="F613" s="102"/>
      <c r="G613" s="103"/>
    </row>
    <row r="614" spans="2:7" ht="19.5" hidden="1" outlineLevel="1">
      <c r="B614" s="99" t="s">
        <v>124</v>
      </c>
      <c r="C614" s="99" t="s">
        <v>114</v>
      </c>
      <c r="D614" s="99" t="s">
        <v>115</v>
      </c>
      <c r="E614" s="99" t="s">
        <v>125</v>
      </c>
      <c r="F614" s="99" t="s">
        <v>116</v>
      </c>
      <c r="G614" s="99" t="s">
        <v>348</v>
      </c>
    </row>
    <row r="615" spans="2:7" ht="19.5" hidden="1" outlineLevel="1">
      <c r="B615" s="99" t="s">
        <v>137</v>
      </c>
      <c r="C615" s="99">
        <v>0.6</v>
      </c>
      <c r="D615" s="99">
        <v>1.6</v>
      </c>
      <c r="E615" s="99">
        <v>6</v>
      </c>
      <c r="F615" s="99">
        <v>0.96</v>
      </c>
      <c r="G615" s="99">
        <v>11.52</v>
      </c>
    </row>
    <row r="616" spans="2:7" ht="19.5" hidden="1" outlineLevel="1">
      <c r="B616" s="99" t="s">
        <v>139</v>
      </c>
      <c r="C616" s="99">
        <v>0.7</v>
      </c>
      <c r="D616" s="99">
        <v>0.7</v>
      </c>
      <c r="E616" s="99">
        <v>1</v>
      </c>
      <c r="F616" s="99">
        <v>0.49</v>
      </c>
      <c r="G616" s="99">
        <v>0.98</v>
      </c>
    </row>
    <row r="617" spans="2:7" ht="19.5" hidden="1" outlineLevel="1">
      <c r="B617" s="99" t="s">
        <v>140</v>
      </c>
      <c r="C617" s="99">
        <v>0.8</v>
      </c>
      <c r="D617" s="99">
        <v>2.1</v>
      </c>
      <c r="E617" s="99">
        <v>1</v>
      </c>
      <c r="F617" s="99">
        <v>1.68</v>
      </c>
      <c r="G617" s="99">
        <v>3.36</v>
      </c>
    </row>
    <row r="618" spans="2:7" ht="19.5" hidden="1" outlineLevel="1">
      <c r="B618" s="99" t="s">
        <v>184</v>
      </c>
      <c r="C618" s="99">
        <v>1</v>
      </c>
      <c r="D618" s="99">
        <v>2.4</v>
      </c>
      <c r="E618" s="99">
        <v>1</v>
      </c>
      <c r="F618" s="99">
        <v>2.4</v>
      </c>
      <c r="G618" s="99">
        <v>4.8</v>
      </c>
    </row>
    <row r="619" spans="2:7" ht="19.5" hidden="1" outlineLevel="1">
      <c r="B619" s="99" t="s">
        <v>360</v>
      </c>
      <c r="C619" s="99">
        <v>1.5</v>
      </c>
      <c r="D619" s="99">
        <v>2.5</v>
      </c>
      <c r="E619" s="99">
        <v>1</v>
      </c>
      <c r="F619" s="99">
        <v>3.75</v>
      </c>
      <c r="G619" s="99">
        <v>7.5</v>
      </c>
    </row>
    <row r="620" spans="2:7" ht="19.5" hidden="1" outlineLevel="1">
      <c r="B620" s="99" t="s">
        <v>363</v>
      </c>
      <c r="C620" s="99">
        <v>2</v>
      </c>
      <c r="D620" s="99">
        <v>2.5</v>
      </c>
      <c r="E620" s="99">
        <v>1</v>
      </c>
      <c r="F620" s="99">
        <v>5</v>
      </c>
      <c r="G620" s="99">
        <v>10</v>
      </c>
    </row>
    <row r="621" spans="2:7" ht="19.5" hidden="1" outlineLevel="1">
      <c r="B621" s="99" t="s">
        <v>364</v>
      </c>
      <c r="G621" s="99">
        <v>38.159999999999997</v>
      </c>
    </row>
    <row r="622" spans="2:7" ht="19.5" hidden="1" outlineLevel="1"/>
    <row r="623" spans="2:7" ht="19.5" hidden="1" outlineLevel="1"/>
    <row r="624" spans="2:7" collapsed="1"/>
    <row r="625" spans="2:7">
      <c r="B625" s="100" t="s">
        <v>351</v>
      </c>
      <c r="C625" s="101"/>
      <c r="D625" s="101"/>
      <c r="E625" s="101"/>
      <c r="F625" s="102"/>
      <c r="G625" s="103"/>
    </row>
    <row r="626" spans="2:7" ht="19.5" hidden="1" outlineLevel="1">
      <c r="B626" s="99" t="s">
        <v>124</v>
      </c>
      <c r="C626" s="99" t="s">
        <v>114</v>
      </c>
      <c r="D626" s="99" t="s">
        <v>115</v>
      </c>
      <c r="E626" s="99" t="s">
        <v>125</v>
      </c>
      <c r="F626" s="99" t="s">
        <v>116</v>
      </c>
      <c r="G626" s="99" t="s">
        <v>348</v>
      </c>
    </row>
    <row r="627" spans="2:7" ht="19.5" hidden="1" outlineLevel="1">
      <c r="B627" s="99" t="s">
        <v>140</v>
      </c>
      <c r="C627" s="99">
        <v>0.8</v>
      </c>
      <c r="D627" s="99">
        <v>2.1</v>
      </c>
      <c r="E627" s="99">
        <v>6</v>
      </c>
      <c r="F627" s="99">
        <v>1.68</v>
      </c>
      <c r="G627" s="99">
        <v>20.16</v>
      </c>
    </row>
    <row r="628" spans="2:7" ht="19.5" hidden="1" outlineLevel="1">
      <c r="B628" s="99" t="s">
        <v>141</v>
      </c>
      <c r="C628" s="99">
        <v>0.9</v>
      </c>
      <c r="D628" s="99">
        <v>2.1</v>
      </c>
      <c r="E628" s="99">
        <v>6</v>
      </c>
      <c r="F628" s="99">
        <v>1.89</v>
      </c>
      <c r="G628" s="99">
        <v>22.68</v>
      </c>
    </row>
    <row r="629" spans="2:7" ht="19.5" hidden="1" outlineLevel="1">
      <c r="B629" s="99" t="s">
        <v>142</v>
      </c>
      <c r="C629" s="99">
        <v>0.7</v>
      </c>
      <c r="D629" s="99">
        <v>2.1</v>
      </c>
      <c r="E629" s="99">
        <v>2</v>
      </c>
      <c r="F629" s="99">
        <v>1.47</v>
      </c>
      <c r="G629" s="99">
        <v>5.88</v>
      </c>
    </row>
    <row r="630" spans="2:7" ht="19.5" hidden="1" outlineLevel="1">
      <c r="B630" s="99" t="s">
        <v>143</v>
      </c>
      <c r="C630" s="99">
        <v>0.9</v>
      </c>
      <c r="D630" s="99">
        <v>2.1</v>
      </c>
      <c r="E630" s="99">
        <v>5</v>
      </c>
      <c r="F630" s="99">
        <v>1.89</v>
      </c>
      <c r="G630" s="99">
        <v>18.899999999999999</v>
      </c>
    </row>
    <row r="631" spans="2:7" ht="19.5" hidden="1" outlineLevel="1">
      <c r="B631" s="99" t="s">
        <v>183</v>
      </c>
      <c r="C631" s="99">
        <v>0.9</v>
      </c>
      <c r="D631" s="99">
        <v>2.1</v>
      </c>
      <c r="E631" s="99">
        <v>4</v>
      </c>
      <c r="F631" s="99">
        <v>1.89</v>
      </c>
      <c r="G631" s="99">
        <v>15.12</v>
      </c>
    </row>
    <row r="632" spans="2:7" ht="19.5" hidden="1" outlineLevel="1">
      <c r="B632" s="99" t="s">
        <v>185</v>
      </c>
      <c r="C632" s="99">
        <v>0.9</v>
      </c>
      <c r="D632" s="99">
        <v>2.1</v>
      </c>
      <c r="E632" s="99">
        <v>3</v>
      </c>
      <c r="F632" s="99">
        <v>1.89</v>
      </c>
      <c r="G632" s="99">
        <v>11.34</v>
      </c>
    </row>
    <row r="633" spans="2:7" ht="19.5" hidden="1" outlineLevel="1">
      <c r="B633" s="99" t="s">
        <v>358</v>
      </c>
      <c r="C633" s="99">
        <v>1.2</v>
      </c>
      <c r="D633" s="99">
        <v>2.1</v>
      </c>
      <c r="E633" s="99">
        <v>3</v>
      </c>
      <c r="F633" s="99">
        <v>2.52</v>
      </c>
      <c r="G633" s="99">
        <v>15.12</v>
      </c>
    </row>
    <row r="634" spans="2:7" ht="19.5" hidden="1" outlineLevel="1">
      <c r="B634" s="99" t="s">
        <v>359</v>
      </c>
      <c r="C634" s="99">
        <v>1.2</v>
      </c>
      <c r="D634" s="99">
        <v>2.1</v>
      </c>
      <c r="E634" s="99">
        <v>1</v>
      </c>
      <c r="F634" s="99">
        <v>2.52</v>
      </c>
      <c r="G634" s="99">
        <v>5.04</v>
      </c>
    </row>
    <row r="635" spans="2:7" ht="19.5" hidden="1" outlineLevel="1">
      <c r="B635" s="99" t="s">
        <v>376</v>
      </c>
      <c r="C635" s="99">
        <v>1.1000000000000001</v>
      </c>
      <c r="D635" s="99">
        <v>2.1</v>
      </c>
      <c r="E635" s="99">
        <v>3</v>
      </c>
      <c r="F635" s="99">
        <v>2.31</v>
      </c>
      <c r="G635" s="99">
        <v>13.86</v>
      </c>
    </row>
    <row r="636" spans="2:7" ht="19.5" hidden="1" outlineLevel="1">
      <c r="B636" s="99" t="s">
        <v>322</v>
      </c>
      <c r="G636" s="99">
        <v>128.1</v>
      </c>
    </row>
    <row r="637" spans="2:7" ht="19.5" hidden="1" outlineLevel="1"/>
    <row r="638" spans="2:7" collapsed="1"/>
    <row r="639" spans="2:7">
      <c r="B639" s="100" t="s">
        <v>352</v>
      </c>
      <c r="C639" s="101"/>
      <c r="D639" s="101"/>
      <c r="E639" s="101"/>
      <c r="F639" s="102"/>
      <c r="G639" s="103"/>
    </row>
    <row r="640" spans="2:7" ht="19.5" hidden="1" outlineLevel="1">
      <c r="B640" s="99" t="s">
        <v>124</v>
      </c>
      <c r="C640" s="99" t="s">
        <v>114</v>
      </c>
      <c r="D640" s="99" t="s">
        <v>125</v>
      </c>
      <c r="E640" s="99" t="s">
        <v>118</v>
      </c>
      <c r="F640"/>
      <c r="G640"/>
    </row>
    <row r="641" spans="2:5" ht="19.5" hidden="1" outlineLevel="1">
      <c r="B641" s="99" t="s">
        <v>137</v>
      </c>
      <c r="C641" s="99">
        <v>0.6</v>
      </c>
      <c r="D641" s="99">
        <v>6</v>
      </c>
      <c r="E641" s="99">
        <v>3.6</v>
      </c>
    </row>
    <row r="642" spans="2:5" ht="19.5" hidden="1" outlineLevel="1">
      <c r="B642" s="99" t="s">
        <v>139</v>
      </c>
      <c r="C642" s="99">
        <v>0.8</v>
      </c>
      <c r="D642" s="99">
        <v>1</v>
      </c>
      <c r="E642" s="99">
        <v>0.8</v>
      </c>
    </row>
    <row r="643" spans="2:5" ht="19.5" hidden="1" outlineLevel="1">
      <c r="B643" s="99" t="s">
        <v>140</v>
      </c>
      <c r="C643" s="99">
        <v>0.8</v>
      </c>
      <c r="D643" s="99">
        <v>6</v>
      </c>
      <c r="E643" s="99">
        <v>4.8</v>
      </c>
    </row>
    <row r="644" spans="2:5" ht="19.5" hidden="1" outlineLevel="1">
      <c r="B644" s="99" t="s">
        <v>141</v>
      </c>
      <c r="C644" s="99">
        <v>0.9</v>
      </c>
      <c r="D644" s="99">
        <v>6</v>
      </c>
      <c r="E644" s="99">
        <v>5.4</v>
      </c>
    </row>
    <row r="645" spans="2:5" ht="19.5" hidden="1" outlineLevel="1">
      <c r="B645" s="99" t="s">
        <v>142</v>
      </c>
      <c r="C645" s="99">
        <v>0.7</v>
      </c>
      <c r="D645" s="99">
        <v>2</v>
      </c>
      <c r="E645" s="99">
        <v>1.4</v>
      </c>
    </row>
    <row r="646" spans="2:5" ht="19.5" hidden="1" outlineLevel="1">
      <c r="B646" s="99" t="s">
        <v>143</v>
      </c>
      <c r="C646" s="99">
        <v>0.9</v>
      </c>
      <c r="D646" s="99">
        <v>5</v>
      </c>
      <c r="E646" s="99">
        <v>4.5</v>
      </c>
    </row>
    <row r="647" spans="2:5" ht="19.5" hidden="1" outlineLevel="1">
      <c r="B647" s="99" t="s">
        <v>183</v>
      </c>
      <c r="C647" s="99">
        <v>0.9</v>
      </c>
      <c r="D647" s="99">
        <v>4</v>
      </c>
      <c r="E647" s="99">
        <v>3.6</v>
      </c>
    </row>
    <row r="648" spans="2:5" ht="19.5" hidden="1" outlineLevel="1">
      <c r="B648" s="99" t="s">
        <v>185</v>
      </c>
      <c r="C648" s="99">
        <v>0.9</v>
      </c>
      <c r="D648" s="99">
        <v>3</v>
      </c>
      <c r="E648" s="99">
        <v>2.7</v>
      </c>
    </row>
    <row r="649" spans="2:5" ht="19.5" hidden="1" outlineLevel="1">
      <c r="B649" s="99" t="s">
        <v>184</v>
      </c>
      <c r="C649" s="99">
        <v>1</v>
      </c>
      <c r="D649" s="99">
        <v>1</v>
      </c>
      <c r="E649" s="99">
        <v>1</v>
      </c>
    </row>
    <row r="650" spans="2:5" ht="19.5" hidden="1" outlineLevel="1">
      <c r="B650" s="99" t="s">
        <v>358</v>
      </c>
      <c r="C650" s="99">
        <v>1.2</v>
      </c>
      <c r="D650" s="99">
        <v>3</v>
      </c>
      <c r="E650" s="99">
        <v>3.6</v>
      </c>
    </row>
    <row r="651" spans="2:5" ht="19.5" hidden="1" outlineLevel="1">
      <c r="B651" s="99" t="s">
        <v>359</v>
      </c>
      <c r="C651" s="99">
        <v>1.2</v>
      </c>
      <c r="D651" s="99">
        <v>1</v>
      </c>
      <c r="E651" s="99">
        <v>1.2</v>
      </c>
    </row>
    <row r="652" spans="2:5" ht="19.5" hidden="1" outlineLevel="1">
      <c r="B652" s="99" t="s">
        <v>360</v>
      </c>
      <c r="C652" s="99">
        <v>1.5</v>
      </c>
      <c r="D652" s="99">
        <v>1</v>
      </c>
      <c r="E652" s="99">
        <v>1.5</v>
      </c>
    </row>
    <row r="653" spans="2:5" ht="19.5" hidden="1" outlineLevel="1">
      <c r="B653" s="99" t="s">
        <v>363</v>
      </c>
      <c r="C653" s="99">
        <v>2</v>
      </c>
      <c r="D653" s="99">
        <v>1</v>
      </c>
      <c r="E653" s="99">
        <v>2</v>
      </c>
    </row>
    <row r="654" spans="2:5" ht="19.5" hidden="1" outlineLevel="1">
      <c r="B654" s="99" t="s">
        <v>376</v>
      </c>
      <c r="C654" s="99">
        <v>1.1000000000000001</v>
      </c>
      <c r="D654" s="99">
        <v>3</v>
      </c>
      <c r="E654" s="99">
        <v>3.3</v>
      </c>
    </row>
    <row r="655" spans="2:5" ht="19.5" hidden="1" outlineLevel="1">
      <c r="B655" s="99" t="s">
        <v>413</v>
      </c>
      <c r="E655" s="99">
        <v>39.4</v>
      </c>
    </row>
    <row r="656" spans="2:5" ht="19.5" hidden="1" outlineLevel="1"/>
    <row r="657" spans="2:8" ht="19.5" hidden="1" outlineLevel="1"/>
    <row r="658" spans="2:8" ht="19.5" hidden="1" outlineLevel="1"/>
    <row r="659" spans="2:8" collapsed="1"/>
    <row r="660" spans="2:8">
      <c r="B660" s="100" t="s">
        <v>149</v>
      </c>
      <c r="C660" s="101"/>
      <c r="D660" s="101"/>
      <c r="E660" s="101"/>
      <c r="F660" s="102"/>
      <c r="G660" s="103"/>
      <c r="H660"/>
    </row>
    <row r="661" spans="2:8" ht="19.5" hidden="1" outlineLevel="1">
      <c r="B661" s="99" t="s">
        <v>119</v>
      </c>
      <c r="C661" s="99" t="s">
        <v>26</v>
      </c>
      <c r="D661" s="99" t="s">
        <v>114</v>
      </c>
      <c r="E661" s="99" t="s">
        <v>118</v>
      </c>
    </row>
    <row r="662" spans="2:8" ht="19.5" hidden="1" outlineLevel="1">
      <c r="B662" s="99" t="s">
        <v>147</v>
      </c>
      <c r="C662" s="99">
        <v>4</v>
      </c>
      <c r="D662" s="99">
        <v>0.6</v>
      </c>
      <c r="E662" s="99">
        <v>2.4</v>
      </c>
    </row>
    <row r="663" spans="2:8" ht="19.5" hidden="1" outlineLevel="1">
      <c r="B663" s="99" t="s">
        <v>146</v>
      </c>
      <c r="C663" s="99">
        <v>1</v>
      </c>
      <c r="D663" s="99">
        <v>0.7</v>
      </c>
      <c r="E663" s="99">
        <v>0.7</v>
      </c>
    </row>
    <row r="664" spans="2:8" ht="19.5" hidden="1" outlineLevel="1">
      <c r="B664" s="99" t="s">
        <v>247</v>
      </c>
      <c r="C664" s="99">
        <v>4</v>
      </c>
      <c r="D664" s="99">
        <v>1</v>
      </c>
      <c r="E664" s="99">
        <v>4</v>
      </c>
    </row>
    <row r="665" spans="2:8" ht="19.5" hidden="1" outlineLevel="1">
      <c r="B665" s="99" t="s">
        <v>290</v>
      </c>
      <c r="C665" s="99">
        <v>2</v>
      </c>
      <c r="D665" s="99">
        <v>1</v>
      </c>
      <c r="E665" s="99">
        <v>2</v>
      </c>
    </row>
    <row r="666" spans="2:8" ht="19.5" hidden="1" outlineLevel="1">
      <c r="B666" s="99" t="s">
        <v>289</v>
      </c>
      <c r="C666" s="99">
        <v>9</v>
      </c>
      <c r="D666" s="99">
        <v>1.2</v>
      </c>
      <c r="E666" s="99">
        <v>10.8</v>
      </c>
    </row>
    <row r="667" spans="2:8" ht="19.5" hidden="1" outlineLevel="1">
      <c r="B667" s="99" t="s">
        <v>287</v>
      </c>
      <c r="C667" s="99">
        <v>1</v>
      </c>
      <c r="D667" s="99">
        <v>1.6</v>
      </c>
      <c r="E667" s="99">
        <v>1.6</v>
      </c>
    </row>
    <row r="668" spans="2:8" ht="19.5" hidden="1" outlineLevel="1">
      <c r="B668" s="99" t="s">
        <v>288</v>
      </c>
      <c r="C668" s="99">
        <v>1</v>
      </c>
      <c r="D668" s="99">
        <v>2.7</v>
      </c>
      <c r="E668" s="99">
        <v>2.7</v>
      </c>
    </row>
    <row r="669" spans="2:8" ht="19.5" hidden="1" outlineLevel="1">
      <c r="B669" s="99" t="s">
        <v>361</v>
      </c>
      <c r="E669" s="99">
        <v>24.2</v>
      </c>
    </row>
    <row r="670" spans="2:8" ht="19.5" hidden="1" customHeight="1" outlineLevel="1"/>
    <row r="671" spans="2:8" ht="19.5" hidden="1" customHeight="1" outlineLevel="1"/>
    <row r="672" spans="2:8" ht="19.5" hidden="1" customHeight="1" outlineLevel="1"/>
    <row r="673" collapsed="1"/>
  </sheetData>
  <mergeCells count="1">
    <mergeCell ref="B2:G6"/>
  </mergeCells>
  <pageMargins left="0.511811024" right="0.511811024" top="0.78740157499999996" bottom="0.78740157499999996" header="0.31496062000000002" footer="0.31496062000000002"/>
  <pageSetup paperSize="9" scale="55" orientation="portrait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48</vt:i4>
      </vt:variant>
    </vt:vector>
  </HeadingPairs>
  <TitlesOfParts>
    <vt:vector size="58" baseType="lpstr">
      <vt:lpstr>IMAGENS</vt:lpstr>
      <vt:lpstr>REFERENCIA</vt:lpstr>
      <vt:lpstr>RESUMO</vt:lpstr>
      <vt:lpstr>DADOS</vt:lpstr>
      <vt:lpstr>ORÇAMENTO</vt:lpstr>
      <vt:lpstr>CRONOGRAMA</vt:lpstr>
      <vt:lpstr>BDI C DES </vt:lpstr>
      <vt:lpstr>BDI S DES</vt:lpstr>
      <vt:lpstr>BANCO DADOS ARQ</vt:lpstr>
      <vt:lpstr>BANCO DADOS INC</vt:lpstr>
      <vt:lpstr>'BANCO DADOS ARQ'!_000____VERGA_PORTA_GERAL</vt:lpstr>
      <vt:lpstr>'BANCO DADOS INC'!_000____VERGA_PORTA_GERAL_1</vt:lpstr>
      <vt:lpstr>'BANCO DADOS ARQ'!_000___TABELA_DE_AMBIENTES_GERAL</vt:lpstr>
      <vt:lpstr>'BANCO DADOS INC'!_000___TABELA_DE_AMBIENTES_GERAL_1</vt:lpstr>
      <vt:lpstr>'BANCO DADOS ARQ'!_000___VERGA_CONTRAVERGA_JANELAS_GERAL</vt:lpstr>
      <vt:lpstr>'BANCO DADOS INC'!_000___VERGA_CONTRAVERGA_JANELAS_GERAL_1</vt:lpstr>
      <vt:lpstr>'BANCO DADOS ARQ'!_003___JANELAS</vt:lpstr>
      <vt:lpstr>'BANCO DADOS ARQ'!_003___PEITORIL_DE_GRANITO_PARA_JANELAS</vt:lpstr>
      <vt:lpstr>'BANCO DADOS ARQ'!_003___PORTAS</vt:lpstr>
      <vt:lpstr>'BANCO DADOS ARQ'!_004___ARGAMASSA_BARITADA</vt:lpstr>
      <vt:lpstr>'BANCO DADOS ARQ'!_004___CHAPISCO_TETO</vt:lpstr>
      <vt:lpstr>'BANCO DADOS ARQ'!_004___COBERTURA</vt:lpstr>
      <vt:lpstr>'BANCO DADOS ARQ'!_004___CUMEEIRA_EM_FIBROCIMENTO</vt:lpstr>
      <vt:lpstr>'BANCO DADOS ARQ'!_004___FORRO_DRYWALL_1</vt:lpstr>
      <vt:lpstr>'BANCO DADOS ARQ'!_004___INSTALAÇÃO_DE_AZULEJO___H___1_80M___TOTAL</vt:lpstr>
      <vt:lpstr>'BANCO DADOS ARQ'!_004___MATERIAIS___CALHA</vt:lpstr>
      <vt:lpstr>'BANCO DADOS ARQ'!_004___RUFO_DE_ENCOSTO_EM_AÇO_GALVANIZADO_2</vt:lpstr>
      <vt:lpstr>'BANCO DADOS ARQ'!_004___RUFO_PINGADEIRA__EM_AÇO_GALVANIZADO</vt:lpstr>
      <vt:lpstr>'BANCO DADOS ARQ'!_005____PISO_MANTA_VÍNILICA</vt:lpstr>
      <vt:lpstr>'BANCO DADOS ARQ'!_005___PISO_60X60CM_GERAL</vt:lpstr>
      <vt:lpstr>'BANCO DADOS ARQ'!_005___PISO_CERÂMICO_45X45CM____GERAL_2</vt:lpstr>
      <vt:lpstr>'BANCO DADOS ARQ'!_005___RODAPÉ_CERÂMICO_45X45CM</vt:lpstr>
      <vt:lpstr>'BANCO DADOS ARQ'!_005___RODAPÉ_CERÂMICO_60X60CM</vt:lpstr>
      <vt:lpstr>'BANCO DADOS ARQ'!_005___RODAPÉ_MANTA_VÍNILICA</vt:lpstr>
      <vt:lpstr>'BANCO DADOS ARQ'!_005___SOLEIRA</vt:lpstr>
      <vt:lpstr>'BANCO DADOS ARQ'!_005___URBANIZAÇÃO</vt:lpstr>
      <vt:lpstr>'BANCO DADOS ARQ'!_005___URBANIZAÇÃO_1</vt:lpstr>
      <vt:lpstr>'BANCO DADOS ARQ'!_006___ACESSÓRIOS_ESPECIAIS</vt:lpstr>
      <vt:lpstr>'BANCO DADOS ARQ'!_006___ACESSÓRIOS_ESPECIAIS_1</vt:lpstr>
      <vt:lpstr>'BANCO DADOS ARQ'!_006___TABELA_DE_LOUÇAS_1</vt:lpstr>
      <vt:lpstr>'BANCO DADOS ARQ'!_007___PINTURA_ACRÍLICA_EM_TETO</vt:lpstr>
      <vt:lpstr>'BANCO DADOS ARQ'!_007___PINTURA_ACRÍLICA_INTERNA_EM_PAREDES</vt:lpstr>
      <vt:lpstr>'BANCO DADOS ARQ'!_007___PINTURA_ESMALTE_EM_SUPERFÍCIE_METÁLICA___JANELA</vt:lpstr>
      <vt:lpstr>'BANCO DADOS ARQ'!_007___PINTURA_ESMALTE_EM_SUPERFÍCIE_METÁLICA___JANELA_2</vt:lpstr>
      <vt:lpstr>'BANCO DADOS ARQ'!_007___PINTURA_ESMALTE_EM_SUPERFÍCIE_METÁLICA___PORTAS_1</vt:lpstr>
      <vt:lpstr>'BANCO DADOS ARQ'!_007___PINTURA_ESMALTE_SINTÉTICO_EM_MADEIRA___PORTAS_1</vt:lpstr>
      <vt:lpstr>'BANCO DADOS ARQ'!Area_de_impressao</vt:lpstr>
      <vt:lpstr>'BANCO DADOS INC'!Area_de_impressao</vt:lpstr>
      <vt:lpstr>'BDI C DES '!Area_de_impressao</vt:lpstr>
      <vt:lpstr>'BDI S DES'!Area_de_impressao</vt:lpstr>
      <vt:lpstr>CRONOGRAMA!Area_de_impressao</vt:lpstr>
      <vt:lpstr>ORÇAMENTO!Area_de_impressao</vt:lpstr>
      <vt:lpstr>RESUMO!Area_de_impressao</vt:lpstr>
      <vt:lpstr>'BANCO DADOS INC'!ORÇAMENTO</vt:lpstr>
      <vt:lpstr>RESUMO!ORÇAMENTO</vt:lpstr>
      <vt:lpstr>ORÇAMENTO</vt:lpstr>
      <vt:lpstr>ORÇAMENTO!Titulos_de_impressao</vt:lpstr>
      <vt:lpstr>RESUMO!Titulos_de_impressao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</dc:creator>
  <cp:lastModifiedBy>Gerob</cp:lastModifiedBy>
  <cp:lastPrinted>2023-06-19T19:13:39Z</cp:lastPrinted>
  <dcterms:created xsi:type="dcterms:W3CDTF">2016-12-08T00:50:18Z</dcterms:created>
  <dcterms:modified xsi:type="dcterms:W3CDTF">2023-07-25T13:52:45Z</dcterms:modified>
</cp:coreProperties>
</file>